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7-22\"/>
    </mc:Choice>
  </mc:AlternateContent>
  <xr:revisionPtr revIDLastSave="0" documentId="13_ncr:1_{E48D316D-F053-4208-A9F4-410886F3A4F8}" xr6:coauthVersionLast="36" xr6:coauthVersionMax="36" xr10:uidLastSave="{00000000-0000-0000-0000-000000000000}"/>
  <bookViews>
    <workbookView xWindow="0" yWindow="0" windowWidth="28800" windowHeight="11925" tabRatio="798" xr2:uid="{00000000-000D-0000-FFFF-FFFF00000000}"/>
  </bookViews>
  <sheets>
    <sheet name="СВОД БП+СБП" sheetId="1" r:id="rId1"/>
    <sheet name="бюджет РБ" sheetId="19" r:id="rId2"/>
    <sheet name="СМП" sheetId="11" r:id="rId3"/>
    <sheet name="ДС(пр.7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7-22)" sheetId="4" r:id="rId13"/>
    <sheet name="Гемодиализ(пр.7-22)" sheetId="10" r:id="rId14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'Гемодиализ(пр.7-22)'!$A$5:$I$145</definedName>
    <definedName name="_xlnm._FilterDatabase" localSheetId="3" hidden="1">'ДС(пр.7-22)'!#REF!</definedName>
    <definedName name="_xlnm._FilterDatabase" localSheetId="4" hidden="1">'КС '!$A$5:$I$145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2" hidden="1">'ФАП(пр.7-22)'!$A$5:$D$5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'Гемодиализ(пр.7-22)'!$4:$5</definedName>
    <definedName name="_xlnm.Print_Titles" localSheetId="3">'ДС(пр.7-22)'!$5:$5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2">'ФАП(пр.7-22)'!$4:$5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 l="1"/>
  <c r="F6" i="10"/>
  <c r="G6" i="10"/>
  <c r="H6" i="10"/>
  <c r="I6" i="10"/>
  <c r="D6" i="10"/>
  <c r="D6" i="4"/>
  <c r="E7" i="3"/>
  <c r="F7" i="3"/>
  <c r="G7" i="3"/>
  <c r="H7" i="3"/>
  <c r="D7" i="3"/>
  <c r="E6" i="2"/>
  <c r="F6" i="2"/>
  <c r="G6" i="2"/>
  <c r="H6" i="2"/>
  <c r="I6" i="2"/>
  <c r="J6" i="2"/>
  <c r="K6" i="2"/>
  <c r="D6" i="2"/>
  <c r="D7" i="14"/>
  <c r="E7" i="23"/>
  <c r="F7" i="23"/>
  <c r="G7" i="23"/>
  <c r="H7" i="23"/>
  <c r="D7" i="23"/>
  <c r="D6" i="24"/>
  <c r="E6" i="5" l="1"/>
  <c r="F6" i="5"/>
  <c r="G6" i="5"/>
  <c r="H6" i="5"/>
  <c r="I6" i="5"/>
  <c r="D6" i="5"/>
  <c r="E6" i="21"/>
  <c r="F6" i="21"/>
  <c r="G6" i="21"/>
  <c r="H6" i="21"/>
  <c r="I6" i="21"/>
  <c r="J6" i="21"/>
  <c r="D6" i="21"/>
  <c r="E9" i="19"/>
  <c r="F9" i="19"/>
  <c r="G9" i="19"/>
  <c r="H9" i="19"/>
  <c r="I9" i="19"/>
  <c r="J9" i="19"/>
  <c r="K9" i="19"/>
  <c r="L9" i="19"/>
  <c r="M9" i="19"/>
  <c r="N9" i="19"/>
  <c r="O9" i="19"/>
  <c r="P9" i="19"/>
  <c r="D9" i="19"/>
  <c r="O10" i="19"/>
  <c r="M10" i="19"/>
  <c r="L10" i="19" s="1"/>
  <c r="D10" i="19" s="1"/>
  <c r="G10" i="19"/>
  <c r="P11" i="19" l="1"/>
  <c r="D129" i="5" l="1"/>
  <c r="F145" i="7" l="1"/>
  <c r="D145" i="2" l="1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J8" i="2"/>
  <c r="I8" i="2"/>
  <c r="H8" i="2"/>
  <c r="G8" i="2"/>
  <c r="F8" i="2"/>
  <c r="E8" i="2"/>
  <c r="L148" i="19"/>
  <c r="G148" i="19"/>
  <c r="D148" i="19" s="1"/>
  <c r="L147" i="19"/>
  <c r="G147" i="19"/>
  <c r="L146" i="19"/>
  <c r="G146" i="19"/>
  <c r="L145" i="19"/>
  <c r="G145" i="19"/>
  <c r="L144" i="19"/>
  <c r="G144" i="19"/>
  <c r="D144" i="19" s="1"/>
  <c r="L143" i="19"/>
  <c r="G143" i="19"/>
  <c r="L142" i="19"/>
  <c r="G142" i="19"/>
  <c r="L141" i="19"/>
  <c r="G141" i="19"/>
  <c r="L140" i="19"/>
  <c r="G140" i="19"/>
  <c r="D140" i="19" s="1"/>
  <c r="L139" i="19"/>
  <c r="G139" i="19"/>
  <c r="L138" i="19"/>
  <c r="G138" i="19"/>
  <c r="L137" i="19"/>
  <c r="G137" i="19"/>
  <c r="L136" i="19"/>
  <c r="G136" i="19"/>
  <c r="D136" i="19" s="1"/>
  <c r="L135" i="19"/>
  <c r="G135" i="19"/>
  <c r="L134" i="19"/>
  <c r="G134" i="19"/>
  <c r="L133" i="19"/>
  <c r="G133" i="19"/>
  <c r="L132" i="19"/>
  <c r="G132" i="19"/>
  <c r="D132" i="19" s="1"/>
  <c r="L131" i="19"/>
  <c r="G131" i="19"/>
  <c r="L130" i="19"/>
  <c r="G130" i="19"/>
  <c r="L129" i="19"/>
  <c r="G129" i="19"/>
  <c r="L128" i="19"/>
  <c r="G128" i="19"/>
  <c r="L127" i="19"/>
  <c r="D127" i="19" s="1"/>
  <c r="G127" i="19"/>
  <c r="L126" i="19"/>
  <c r="G126" i="19"/>
  <c r="L125" i="19"/>
  <c r="D125" i="19" s="1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D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D93" i="19" s="1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D61" i="19" s="1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D49" i="19" s="1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D33" i="19" s="1"/>
  <c r="L32" i="19"/>
  <c r="G32" i="19"/>
  <c r="L31" i="19"/>
  <c r="G31" i="19"/>
  <c r="L30" i="19"/>
  <c r="G30" i="19"/>
  <c r="L29" i="19"/>
  <c r="G29" i="19"/>
  <c r="D29" i="19" s="1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N11" i="19"/>
  <c r="M11" i="19"/>
  <c r="K11" i="19"/>
  <c r="J11" i="19"/>
  <c r="I11" i="19"/>
  <c r="H11" i="19"/>
  <c r="F11" i="19"/>
  <c r="E11" i="19"/>
  <c r="D138" i="19" l="1"/>
  <c r="D141" i="19"/>
  <c r="D133" i="19"/>
  <c r="D145" i="19"/>
  <c r="D137" i="19"/>
  <c r="D131" i="19"/>
  <c r="D139" i="19"/>
  <c r="D143" i="19"/>
  <c r="D147" i="19"/>
  <c r="D83" i="19"/>
  <c r="D91" i="19"/>
  <c r="D103" i="19"/>
  <c r="D16" i="19"/>
  <c r="D36" i="19"/>
  <c r="D40" i="19"/>
  <c r="D44" i="19"/>
  <c r="D52" i="19"/>
  <c r="D56" i="19"/>
  <c r="D58" i="19"/>
  <c r="D60" i="19"/>
  <c r="D68" i="19"/>
  <c r="D72" i="19"/>
  <c r="D74" i="19"/>
  <c r="D80" i="19"/>
  <c r="D106" i="19"/>
  <c r="D15" i="19"/>
  <c r="D19" i="19"/>
  <c r="D23" i="19"/>
  <c r="D27" i="19"/>
  <c r="D79" i="19"/>
  <c r="D87" i="19"/>
  <c r="D95" i="19"/>
  <c r="D99" i="19"/>
  <c r="D45" i="19"/>
  <c r="D113" i="19"/>
  <c r="D53" i="19"/>
  <c r="D69" i="19"/>
  <c r="D85" i="19"/>
  <c r="D35" i="19"/>
  <c r="D39" i="19"/>
  <c r="D43" i="19"/>
  <c r="D47" i="19"/>
  <c r="D63" i="19"/>
  <c r="D67" i="19"/>
  <c r="D57" i="19"/>
  <c r="D81" i="19"/>
  <c r="L11" i="19"/>
  <c r="D84" i="19"/>
  <c r="D88" i="19"/>
  <c r="D92" i="19"/>
  <c r="D96" i="19"/>
  <c r="D100" i="19"/>
  <c r="D104" i="19"/>
  <c r="D108" i="19"/>
  <c r="D77" i="19"/>
  <c r="D89" i="19"/>
  <c r="D13" i="19"/>
  <c r="D17" i="19"/>
  <c r="D21" i="19"/>
  <c r="D116" i="19"/>
  <c r="D120" i="19"/>
  <c r="D124" i="19"/>
  <c r="D37" i="19"/>
  <c r="D41" i="19"/>
  <c r="D64" i="19"/>
  <c r="D75" i="19"/>
  <c r="D117" i="19"/>
  <c r="D121" i="19"/>
  <c r="D12" i="19"/>
  <c r="D76" i="19"/>
  <c r="D122" i="19"/>
  <c r="D129" i="19"/>
  <c r="D107" i="19"/>
  <c r="D20" i="19"/>
  <c r="D24" i="19"/>
  <c r="D28" i="19"/>
  <c r="D31" i="19"/>
  <c r="D65" i="19"/>
  <c r="D111" i="19"/>
  <c r="D115" i="19"/>
  <c r="D32" i="19"/>
  <c r="D73" i="19"/>
  <c r="D112" i="19"/>
  <c r="D123" i="19"/>
  <c r="D14" i="19"/>
  <c r="D25" i="19"/>
  <c r="D48" i="19"/>
  <c r="D51" i="19"/>
  <c r="D55" i="19"/>
  <c r="D59" i="19"/>
  <c r="D97" i="19"/>
  <c r="D101" i="19"/>
  <c r="D105" i="19"/>
  <c r="D128" i="19"/>
  <c r="D18" i="19"/>
  <c r="D34" i="19"/>
  <c r="D50" i="19"/>
  <c r="D66" i="19"/>
  <c r="D82" i="19"/>
  <c r="D98" i="19"/>
  <c r="D114" i="19"/>
  <c r="D130" i="19"/>
  <c r="D146" i="19"/>
  <c r="D8" i="2"/>
  <c r="G11" i="19"/>
  <c r="D22" i="19"/>
  <c r="D38" i="19"/>
  <c r="D54" i="19"/>
  <c r="D70" i="19"/>
  <c r="D86" i="19"/>
  <c r="D102" i="19"/>
  <c r="D118" i="19"/>
  <c r="D134" i="19"/>
  <c r="D26" i="19"/>
  <c r="D42" i="19"/>
  <c r="D90" i="19"/>
  <c r="D71" i="19"/>
  <c r="D119" i="19"/>
  <c r="D135" i="19"/>
  <c r="D30" i="19"/>
  <c r="D46" i="19"/>
  <c r="D62" i="19"/>
  <c r="D78" i="19"/>
  <c r="D94" i="19"/>
  <c r="D110" i="19"/>
  <c r="D126" i="19"/>
  <c r="D142" i="19"/>
  <c r="D11" i="19" l="1"/>
  <c r="S96" i="1" l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95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11" i="1"/>
  <c r="S93" i="1" l="1"/>
  <c r="S94" i="1"/>
  <c r="S10" i="1" l="1"/>
  <c r="S8" i="1" s="1"/>
  <c r="D8" i="24"/>
  <c r="G92" i="23" l="1"/>
  <c r="D92" i="23" l="1"/>
  <c r="D93" i="23"/>
  <c r="F91" i="23"/>
  <c r="E91" i="23"/>
  <c r="R93" i="1" l="1"/>
  <c r="Q93" i="1"/>
  <c r="M93" i="1"/>
  <c r="L93" i="1"/>
  <c r="H93" i="1"/>
  <c r="R92" i="1" l="1"/>
  <c r="L92" i="1"/>
  <c r="M92" i="1"/>
  <c r="H92" i="1"/>
  <c r="Q92" i="1"/>
  <c r="E9" i="23"/>
  <c r="F9" i="23"/>
  <c r="G9" i="23"/>
  <c r="H9" i="23"/>
  <c r="D90" i="23"/>
  <c r="D91" i="23"/>
  <c r="I93" i="1"/>
  <c r="I94" i="1"/>
  <c r="D94" i="23"/>
  <c r="I92" i="1" l="1"/>
  <c r="F91" i="7"/>
  <c r="G91" i="7"/>
  <c r="H91" i="7"/>
  <c r="E91" i="7"/>
  <c r="D93" i="7"/>
  <c r="D92" i="7"/>
  <c r="G94" i="1" l="1"/>
  <c r="F94" i="1" s="1"/>
  <c r="O94" i="1" s="1"/>
  <c r="T94" i="1" s="1"/>
  <c r="G93" i="1"/>
  <c r="G92" i="1" s="1"/>
  <c r="H9" i="7"/>
  <c r="H7" i="7" s="1"/>
  <c r="G9" i="7"/>
  <c r="G7" i="7" s="1"/>
  <c r="F9" i="7"/>
  <c r="F7" i="7" s="1"/>
  <c r="E9" i="7"/>
  <c r="E7" i="7" s="1"/>
  <c r="D9" i="7" l="1"/>
  <c r="R149" i="1" l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 l="1"/>
  <c r="I18" i="1"/>
  <c r="I30" i="1"/>
  <c r="I34" i="1"/>
  <c r="I46" i="1"/>
  <c r="I58" i="1"/>
  <c r="I70" i="1"/>
  <c r="I82" i="1"/>
  <c r="I96" i="1"/>
  <c r="I108" i="1"/>
  <c r="I124" i="1"/>
  <c r="I136" i="1"/>
  <c r="I144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4" i="1"/>
  <c r="I22" i="1"/>
  <c r="I38" i="1"/>
  <c r="I50" i="1"/>
  <c r="I62" i="1"/>
  <c r="I74" i="1"/>
  <c r="I90" i="1"/>
  <c r="I104" i="1"/>
  <c r="I116" i="1"/>
  <c r="I128" i="1"/>
  <c r="I14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26" i="1"/>
  <c r="I42" i="1"/>
  <c r="I54" i="1"/>
  <c r="I66" i="1"/>
  <c r="I78" i="1"/>
  <c r="I86" i="1"/>
  <c r="I100" i="1"/>
  <c r="I112" i="1"/>
  <c r="I120" i="1"/>
  <c r="I132" i="1"/>
  <c r="I140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5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10" i="1" l="1"/>
  <c r="I8" i="1" s="1"/>
  <c r="D10" i="21" l="1"/>
  <c r="D11" i="21"/>
  <c r="D12" i="21"/>
  <c r="D13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H8" i="21"/>
  <c r="E93" i="1" l="1"/>
  <c r="E92" i="1" s="1"/>
  <c r="J93" i="1" l="1"/>
  <c r="J92" i="1" l="1"/>
  <c r="D146" i="3" l="1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K130" i="1" s="1"/>
  <c r="D126" i="3"/>
  <c r="K129" i="1" s="1"/>
  <c r="D125" i="3"/>
  <c r="D124" i="3"/>
  <c r="K127" i="1" s="1"/>
  <c r="D123" i="3"/>
  <c r="D122" i="3"/>
  <c r="D121" i="3"/>
  <c r="K124" i="1" s="1"/>
  <c r="D120" i="3"/>
  <c r="D119" i="3"/>
  <c r="K122" i="1" s="1"/>
  <c r="D118" i="3"/>
  <c r="D117" i="3"/>
  <c r="D116" i="3"/>
  <c r="K119" i="1" s="1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K95" i="1" s="1"/>
  <c r="D91" i="3"/>
  <c r="D90" i="3"/>
  <c r="D89" i="3"/>
  <c r="D88" i="3"/>
  <c r="D87" i="3"/>
  <c r="D86" i="3"/>
  <c r="D85" i="3"/>
  <c r="D84" i="3"/>
  <c r="D83" i="3"/>
  <c r="D82" i="3"/>
  <c r="D81" i="3"/>
  <c r="D80" i="3"/>
  <c r="K81" i="1" s="1"/>
  <c r="D79" i="3"/>
  <c r="D78" i="3"/>
  <c r="K79" i="1" s="1"/>
  <c r="D77" i="3"/>
  <c r="K78" i="1" s="1"/>
  <c r="D76" i="3"/>
  <c r="K77" i="1" s="1"/>
  <c r="D75" i="3"/>
  <c r="K76" i="1" s="1"/>
  <c r="D74" i="3"/>
  <c r="D73" i="3"/>
  <c r="D72" i="3"/>
  <c r="D71" i="3"/>
  <c r="K72" i="1" s="1"/>
  <c r="D70" i="3"/>
  <c r="K71" i="1" s="1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K39" i="1" s="1"/>
  <c r="D37" i="3"/>
  <c r="D36" i="3"/>
  <c r="D35" i="3"/>
  <c r="D34" i="3"/>
  <c r="D33" i="3"/>
  <c r="K34" i="1" s="1"/>
  <c r="D32" i="3"/>
  <c r="D31" i="3"/>
  <c r="D30" i="3"/>
  <c r="D29" i="3"/>
  <c r="D28" i="3"/>
  <c r="D27" i="3"/>
  <c r="D26" i="3"/>
  <c r="D25" i="3"/>
  <c r="D24" i="3"/>
  <c r="D23" i="3"/>
  <c r="D22" i="3"/>
  <c r="K23" i="1" s="1"/>
  <c r="D21" i="3"/>
  <c r="D20" i="3"/>
  <c r="D19" i="3"/>
  <c r="D18" i="3"/>
  <c r="D17" i="3"/>
  <c r="D16" i="3"/>
  <c r="D15" i="3"/>
  <c r="D14" i="3"/>
  <c r="D13" i="3"/>
  <c r="D12" i="3"/>
  <c r="D11" i="3"/>
  <c r="D10" i="3"/>
  <c r="H9" i="3"/>
  <c r="G9" i="3"/>
  <c r="F9" i="3"/>
  <c r="E9" i="3"/>
  <c r="D8" i="3"/>
  <c r="K9" i="1" s="1"/>
  <c r="K121" i="1" l="1"/>
  <c r="K80" i="1"/>
  <c r="K82" i="1"/>
  <c r="K148" i="1"/>
  <c r="K93" i="1"/>
  <c r="K92" i="1" s="1"/>
  <c r="K133" i="1"/>
  <c r="K12" i="1"/>
  <c r="K24" i="1"/>
  <c r="K36" i="1"/>
  <c r="K48" i="1"/>
  <c r="K60" i="1"/>
  <c r="K106" i="1"/>
  <c r="K110" i="1"/>
  <c r="K118" i="1"/>
  <c r="K126" i="1"/>
  <c r="K138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85" i="1"/>
  <c r="K89" i="1"/>
  <c r="K99" i="1"/>
  <c r="K103" i="1"/>
  <c r="K107" i="1"/>
  <c r="K111" i="1"/>
  <c r="K115" i="1"/>
  <c r="K123" i="1"/>
  <c r="K131" i="1"/>
  <c r="K135" i="1"/>
  <c r="K139" i="1"/>
  <c r="K143" i="1"/>
  <c r="K147" i="1"/>
  <c r="K20" i="1"/>
  <c r="K28" i="1"/>
  <c r="K40" i="1"/>
  <c r="K52" i="1"/>
  <c r="K64" i="1"/>
  <c r="K84" i="1"/>
  <c r="K98" i="1"/>
  <c r="K134" i="1"/>
  <c r="K142" i="1"/>
  <c r="K14" i="1"/>
  <c r="K18" i="1"/>
  <c r="K22" i="1"/>
  <c r="K26" i="1"/>
  <c r="K30" i="1"/>
  <c r="K38" i="1"/>
  <c r="K42" i="1"/>
  <c r="K46" i="1"/>
  <c r="K50" i="1"/>
  <c r="K54" i="1"/>
  <c r="K58" i="1"/>
  <c r="K62" i="1"/>
  <c r="K66" i="1"/>
  <c r="K70" i="1"/>
  <c r="K74" i="1"/>
  <c r="K86" i="1"/>
  <c r="K90" i="1"/>
  <c r="K96" i="1"/>
  <c r="K100" i="1"/>
  <c r="K104" i="1"/>
  <c r="K108" i="1"/>
  <c r="K112" i="1"/>
  <c r="K116" i="1"/>
  <c r="K120" i="1"/>
  <c r="K128" i="1"/>
  <c r="K132" i="1"/>
  <c r="K136" i="1"/>
  <c r="K140" i="1"/>
  <c r="K144" i="1"/>
  <c r="K16" i="1"/>
  <c r="K32" i="1"/>
  <c r="K44" i="1"/>
  <c r="K56" i="1"/>
  <c r="K68" i="1"/>
  <c r="K88" i="1"/>
  <c r="K102" i="1"/>
  <c r="K114" i="1"/>
  <c r="K146" i="1"/>
  <c r="K11" i="1"/>
  <c r="K15" i="1"/>
  <c r="K19" i="1"/>
  <c r="K27" i="1"/>
  <c r="K31" i="1"/>
  <c r="K35" i="1"/>
  <c r="K43" i="1"/>
  <c r="K47" i="1"/>
  <c r="K51" i="1"/>
  <c r="K55" i="1"/>
  <c r="K59" i="1"/>
  <c r="K63" i="1"/>
  <c r="K67" i="1"/>
  <c r="K75" i="1"/>
  <c r="K83" i="1"/>
  <c r="K87" i="1"/>
  <c r="K91" i="1"/>
  <c r="K97" i="1"/>
  <c r="K101" i="1"/>
  <c r="K105" i="1"/>
  <c r="K109" i="1"/>
  <c r="K113" i="1"/>
  <c r="K117" i="1"/>
  <c r="K125" i="1"/>
  <c r="K137" i="1"/>
  <c r="K141" i="1"/>
  <c r="K145" i="1"/>
  <c r="K149" i="1"/>
  <c r="D9" i="3"/>
  <c r="F93" i="1" l="1"/>
  <c r="K10" i="1"/>
  <c r="K8" i="1" s="1"/>
  <c r="P93" i="1" l="1"/>
  <c r="P92" i="1" s="1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E9" i="1" l="1"/>
  <c r="E8" i="21"/>
  <c r="F8" i="21"/>
  <c r="G8" i="21"/>
  <c r="I8" i="21"/>
  <c r="J8" i="21"/>
  <c r="D145" i="21" l="1"/>
  <c r="E148" i="1"/>
  <c r="E133" i="1"/>
  <c r="E130" i="1"/>
  <c r="E129" i="1"/>
  <c r="E127" i="1"/>
  <c r="E124" i="1"/>
  <c r="E122" i="1"/>
  <c r="E121" i="1"/>
  <c r="E119" i="1"/>
  <c r="E95" i="1"/>
  <c r="E82" i="1"/>
  <c r="E81" i="1"/>
  <c r="E80" i="1"/>
  <c r="E79" i="1"/>
  <c r="E78" i="1"/>
  <c r="E77" i="1"/>
  <c r="E76" i="1"/>
  <c r="E72" i="1"/>
  <c r="E71" i="1"/>
  <c r="E39" i="1"/>
  <c r="E34" i="1"/>
  <c r="D9" i="21"/>
  <c r="E20" i="1" l="1"/>
  <c r="E36" i="1"/>
  <c r="E52" i="1"/>
  <c r="E64" i="1"/>
  <c r="E88" i="1"/>
  <c r="E102" i="1"/>
  <c r="E114" i="1"/>
  <c r="E138" i="1"/>
  <c r="E13" i="1"/>
  <c r="E25" i="1"/>
  <c r="E37" i="1"/>
  <c r="E41" i="1"/>
  <c r="E45" i="1"/>
  <c r="E49" i="1"/>
  <c r="E53" i="1"/>
  <c r="E57" i="1"/>
  <c r="E61" i="1"/>
  <c r="E65" i="1"/>
  <c r="E69" i="1"/>
  <c r="E73" i="1"/>
  <c r="E85" i="1"/>
  <c r="E89" i="1"/>
  <c r="E99" i="1"/>
  <c r="E103" i="1"/>
  <c r="E107" i="1"/>
  <c r="E111" i="1"/>
  <c r="E115" i="1"/>
  <c r="E123" i="1"/>
  <c r="E131" i="1"/>
  <c r="E135" i="1"/>
  <c r="E139" i="1"/>
  <c r="E143" i="1"/>
  <c r="E147" i="1"/>
  <c r="E16" i="1"/>
  <c r="E28" i="1"/>
  <c r="E40" i="1"/>
  <c r="E48" i="1"/>
  <c r="E60" i="1"/>
  <c r="E68" i="1"/>
  <c r="E106" i="1"/>
  <c r="E126" i="1"/>
  <c r="E134" i="1"/>
  <c r="E142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6" i="1"/>
  <c r="E70" i="1"/>
  <c r="E74" i="1"/>
  <c r="E86" i="1"/>
  <c r="E90" i="1"/>
  <c r="E96" i="1"/>
  <c r="E100" i="1"/>
  <c r="E104" i="1"/>
  <c r="E108" i="1"/>
  <c r="E112" i="1"/>
  <c r="E116" i="1"/>
  <c r="E120" i="1"/>
  <c r="E128" i="1"/>
  <c r="E132" i="1"/>
  <c r="E136" i="1"/>
  <c r="E140" i="1"/>
  <c r="E144" i="1"/>
  <c r="E12" i="1"/>
  <c r="E24" i="1"/>
  <c r="E32" i="1"/>
  <c r="E44" i="1"/>
  <c r="E56" i="1"/>
  <c r="E84" i="1"/>
  <c r="E98" i="1"/>
  <c r="E110" i="1"/>
  <c r="E118" i="1"/>
  <c r="E146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7" i="1"/>
  <c r="E75" i="1"/>
  <c r="E83" i="1"/>
  <c r="E87" i="1"/>
  <c r="E91" i="1"/>
  <c r="E97" i="1"/>
  <c r="E101" i="1"/>
  <c r="E105" i="1"/>
  <c r="E109" i="1"/>
  <c r="E113" i="1"/>
  <c r="E117" i="1"/>
  <c r="E125" i="1"/>
  <c r="E137" i="1"/>
  <c r="E141" i="1"/>
  <c r="E145" i="1"/>
  <c r="E149" i="1"/>
  <c r="D8" i="21"/>
  <c r="E23" i="1"/>
  <c r="E10" i="1" l="1"/>
  <c r="E8" i="1" s="1"/>
  <c r="Q9" i="1"/>
  <c r="Q12" i="1"/>
  <c r="Q13" i="1"/>
  <c r="Q14" i="1"/>
  <c r="Q15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2" i="1"/>
  <c r="Q53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5" i="1"/>
  <c r="Q96" i="1"/>
  <c r="Q97" i="1"/>
  <c r="Q98" i="1"/>
  <c r="Q99" i="1"/>
  <c r="Q100" i="1"/>
  <c r="Q101" i="1"/>
  <c r="Q102" i="1"/>
  <c r="Q104" i="1"/>
  <c r="Q105" i="1"/>
  <c r="Q107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1" i="1"/>
  <c r="Q55" i="1" l="1"/>
  <c r="Q106" i="1"/>
  <c r="Q108" i="1"/>
  <c r="Q20" i="1"/>
  <c r="Q31" i="1"/>
  <c r="Q16" i="1"/>
  <c r="Q111" i="1"/>
  <c r="Q103" i="1"/>
  <c r="Q54" i="1"/>
  <c r="Q45" i="1"/>
  <c r="Q10" i="1" l="1"/>
  <c r="Q8" i="1" s="1"/>
  <c r="H23" i="1"/>
  <c r="J23" i="1"/>
  <c r="L23" i="1"/>
  <c r="D21" i="5"/>
  <c r="D23" i="1" s="1"/>
  <c r="D21" i="10"/>
  <c r="G23" i="1" l="1"/>
  <c r="P23" i="1"/>
  <c r="N23" i="1"/>
  <c r="M23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P73" i="1" l="1"/>
  <c r="P77" i="1"/>
  <c r="P79" i="1"/>
  <c r="P81" i="1"/>
  <c r="P113" i="1"/>
  <c r="P115" i="1"/>
  <c r="P117" i="1"/>
  <c r="P64" i="1"/>
  <c r="P122" i="1"/>
  <c r="P130" i="1"/>
  <c r="P134" i="1"/>
  <c r="P36" i="1"/>
  <c r="P40" i="1"/>
  <c r="P68" i="1"/>
  <c r="P88" i="1"/>
  <c r="P138" i="1"/>
  <c r="P41" i="1"/>
  <c r="P72" i="1"/>
  <c r="P118" i="1"/>
  <c r="P139" i="1"/>
  <c r="P143" i="1"/>
  <c r="P149" i="1"/>
  <c r="P9" i="1"/>
  <c r="P76" i="1"/>
  <c r="P78" i="1"/>
  <c r="P144" i="1"/>
  <c r="P33" i="1"/>
  <c r="P35" i="1"/>
  <c r="P65" i="1"/>
  <c r="P67" i="1"/>
  <c r="P80" i="1"/>
  <c r="P91" i="1"/>
  <c r="P95" i="1"/>
  <c r="P114" i="1"/>
  <c r="P125" i="1"/>
  <c r="P129" i="1"/>
  <c r="P131" i="1"/>
  <c r="P133" i="1"/>
  <c r="P96" i="1"/>
  <c r="P126" i="1"/>
  <c r="P66" i="1"/>
  <c r="P82" i="1"/>
  <c r="P116" i="1"/>
  <c r="P132" i="1"/>
  <c r="P148" i="1"/>
  <c r="P34" i="1"/>
  <c r="P38" i="1"/>
  <c r="P70" i="1"/>
  <c r="P86" i="1"/>
  <c r="P120" i="1"/>
  <c r="P24" i="1"/>
  <c r="P39" i="1"/>
  <c r="P69" i="1"/>
  <c r="P71" i="1"/>
  <c r="P74" i="1"/>
  <c r="P90" i="1"/>
  <c r="P124" i="1"/>
  <c r="P11" i="1" l="1"/>
  <c r="P105" i="1"/>
  <c r="P58" i="1"/>
  <c r="P104" i="1"/>
  <c r="P63" i="1"/>
  <c r="P44" i="1"/>
  <c r="P140" i="1"/>
  <c r="P121" i="1"/>
  <c r="P103" i="1"/>
  <c r="P55" i="1"/>
  <c r="P37" i="1"/>
  <c r="P22" i="1"/>
  <c r="P30" i="1"/>
  <c r="P123" i="1"/>
  <c r="P97" i="1"/>
  <c r="P61" i="1"/>
  <c r="P27" i="1"/>
  <c r="P142" i="1"/>
  <c r="P32" i="1"/>
  <c r="P13" i="1"/>
  <c r="P112" i="1"/>
  <c r="P106" i="1"/>
  <c r="P51" i="1"/>
  <c r="P43" i="1"/>
  <c r="P107" i="1"/>
  <c r="P85" i="1"/>
  <c r="P21" i="1"/>
  <c r="P89" i="1"/>
  <c r="P29" i="1"/>
  <c r="P12" i="1"/>
  <c r="P137" i="1"/>
  <c r="P119" i="1"/>
  <c r="P53" i="1"/>
  <c r="P26" i="1"/>
  <c r="P136" i="1"/>
  <c r="P50" i="1"/>
  <c r="P28" i="1"/>
  <c r="P59" i="1"/>
  <c r="P25" i="1"/>
  <c r="P98" i="1"/>
  <c r="P19" i="1"/>
  <c r="P110" i="1"/>
  <c r="P141" i="1"/>
  <c r="P102" i="1"/>
  <c r="P49" i="1"/>
  <c r="P56" i="1"/>
  <c r="P83" i="1"/>
  <c r="P75" i="1"/>
  <c r="P60" i="1"/>
  <c r="P99" i="1"/>
  <c r="P48" i="1"/>
  <c r="P15" i="1"/>
  <c r="P145" i="1"/>
  <c r="P45" i="1"/>
  <c r="P109" i="1"/>
  <c r="P135" i="1"/>
  <c r="P108" i="1"/>
  <c r="P87" i="1"/>
  <c r="P42" i="1"/>
  <c r="P54" i="1"/>
  <c r="P18" i="1"/>
  <c r="P100" i="1"/>
  <c r="P128" i="1"/>
  <c r="P62" i="1"/>
  <c r="P146" i="1"/>
  <c r="P127" i="1"/>
  <c r="P101" i="1"/>
  <c r="P57" i="1"/>
  <c r="P31" i="1"/>
  <c r="P16" i="1"/>
  <c r="P17" i="1"/>
  <c r="P14" i="1"/>
  <c r="P46" i="1"/>
  <c r="P147" i="1"/>
  <c r="P84" i="1"/>
  <c r="P47" i="1"/>
  <c r="P20" i="1"/>
  <c r="P52" i="1"/>
  <c r="P111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D6" i="9" s="1"/>
  <c r="P10" i="1" l="1"/>
  <c r="P8" i="1" s="1"/>
  <c r="M10" i="1"/>
  <c r="M8" i="1" s="1"/>
  <c r="G148" i="1" l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G8" i="5"/>
  <c r="H8" i="5"/>
  <c r="I8" i="5"/>
  <c r="E8" i="5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4" i="1" s="1"/>
  <c r="D23" i="5"/>
  <c r="D24" i="5"/>
  <c r="D25" i="5"/>
  <c r="D26" i="5"/>
  <c r="D27" i="5"/>
  <c r="D28" i="5"/>
  <c r="D29" i="5"/>
  <c r="D30" i="5"/>
  <c r="D31" i="5"/>
  <c r="D32" i="5"/>
  <c r="D34" i="1" s="1"/>
  <c r="D33" i="5"/>
  <c r="D35" i="1" s="1"/>
  <c r="D34" i="5"/>
  <c r="D35" i="5"/>
  <c r="D36" i="5"/>
  <c r="D37" i="5"/>
  <c r="D39" i="1" s="1"/>
  <c r="D38" i="5"/>
  <c r="D40" i="1" s="1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4" i="1" s="1"/>
  <c r="D63" i="5"/>
  <c r="D64" i="5"/>
  <c r="D65" i="5"/>
  <c r="D66" i="5"/>
  <c r="D67" i="5"/>
  <c r="D68" i="5"/>
  <c r="D69" i="5"/>
  <c r="D71" i="1" s="1"/>
  <c r="D70" i="5"/>
  <c r="D72" i="1" s="1"/>
  <c r="D71" i="5"/>
  <c r="D72" i="5"/>
  <c r="D73" i="5"/>
  <c r="D74" i="5"/>
  <c r="D76" i="1" s="1"/>
  <c r="D75" i="5"/>
  <c r="D77" i="1" s="1"/>
  <c r="D76" i="5"/>
  <c r="D78" i="1" s="1"/>
  <c r="D77" i="5"/>
  <c r="D79" i="1" s="1"/>
  <c r="D78" i="5"/>
  <c r="D79" i="5"/>
  <c r="D81" i="1" s="1"/>
  <c r="D80" i="5"/>
  <c r="D81" i="5"/>
  <c r="D82" i="5"/>
  <c r="D83" i="5"/>
  <c r="D84" i="5"/>
  <c r="D85" i="5"/>
  <c r="D86" i="5"/>
  <c r="D87" i="5"/>
  <c r="D88" i="5"/>
  <c r="D89" i="5"/>
  <c r="D90" i="5"/>
  <c r="D91" i="5"/>
  <c r="D95" i="1" s="1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22" i="1" s="1"/>
  <c r="D119" i="5"/>
  <c r="D120" i="5"/>
  <c r="D124" i="1" s="1"/>
  <c r="D121" i="5"/>
  <c r="D122" i="5"/>
  <c r="D123" i="5"/>
  <c r="D124" i="5"/>
  <c r="D125" i="5"/>
  <c r="D129" i="1" s="1"/>
  <c r="D126" i="5"/>
  <c r="D130" i="1" s="1"/>
  <c r="D127" i="5"/>
  <c r="D128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67" i="1" l="1"/>
  <c r="D33" i="1"/>
  <c r="D82" i="1"/>
  <c r="D65" i="1"/>
  <c r="D57" i="1"/>
  <c r="D48" i="1"/>
  <c r="D31" i="1"/>
  <c r="D22" i="1"/>
  <c r="D14" i="1"/>
  <c r="D25" i="1"/>
  <c r="D66" i="1"/>
  <c r="D15" i="1"/>
  <c r="D80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0" i="1"/>
  <c r="D62" i="1"/>
  <c r="D53" i="1"/>
  <c r="D45" i="1"/>
  <c r="D36" i="1"/>
  <c r="D28" i="1"/>
  <c r="D19" i="1"/>
  <c r="D50" i="1"/>
  <c r="D32" i="1"/>
  <c r="D69" i="1"/>
  <c r="D61" i="1"/>
  <c r="D52" i="1"/>
  <c r="D43" i="1"/>
  <c r="D27" i="1"/>
  <c r="D18" i="1"/>
  <c r="D59" i="1"/>
  <c r="D148" i="1"/>
  <c r="D58" i="1"/>
  <c r="D93" i="1"/>
  <c r="D92" i="1" s="1"/>
  <c r="D68" i="1"/>
  <c r="D60" i="1"/>
  <c r="D51" i="1"/>
  <c r="D42" i="1"/>
  <c r="D26" i="1"/>
  <c r="D17" i="1"/>
  <c r="D133" i="1"/>
  <c r="D138" i="1"/>
  <c r="D126" i="1"/>
  <c r="D118" i="1"/>
  <c r="D125" i="1"/>
  <c r="D117" i="1"/>
  <c r="D113" i="1"/>
  <c r="D91" i="1"/>
  <c r="D114" i="1"/>
  <c r="D144" i="1"/>
  <c r="D132" i="1"/>
  <c r="D120" i="1"/>
  <c r="D116" i="1"/>
  <c r="D96" i="1"/>
  <c r="D90" i="1"/>
  <c r="D86" i="1"/>
  <c r="D74" i="1"/>
  <c r="D134" i="1"/>
  <c r="D88" i="1"/>
  <c r="D149" i="1"/>
  <c r="D143" i="1"/>
  <c r="D139" i="1"/>
  <c r="D131" i="1"/>
  <c r="D115" i="1"/>
  <c r="D73" i="1"/>
  <c r="D146" i="1"/>
  <c r="D142" i="1"/>
  <c r="D110" i="1"/>
  <c r="D106" i="1"/>
  <c r="D102" i="1"/>
  <c r="D98" i="1"/>
  <c r="D84" i="1"/>
  <c r="D141" i="1"/>
  <c r="D137" i="1"/>
  <c r="D121" i="1"/>
  <c r="D109" i="1"/>
  <c r="D105" i="1"/>
  <c r="D101" i="1"/>
  <c r="D97" i="1"/>
  <c r="D87" i="1"/>
  <c r="D83" i="1"/>
  <c r="D75" i="1"/>
  <c r="D145" i="1"/>
  <c r="D136" i="1"/>
  <c r="D128" i="1"/>
  <c r="D112" i="1"/>
  <c r="D108" i="1"/>
  <c r="D104" i="1"/>
  <c r="D100" i="1"/>
  <c r="D140" i="1"/>
  <c r="D147" i="1"/>
  <c r="D135" i="1"/>
  <c r="D127" i="1"/>
  <c r="D123" i="1"/>
  <c r="D119" i="1"/>
  <c r="D111" i="1"/>
  <c r="D107" i="1"/>
  <c r="D103" i="1"/>
  <c r="D99" i="1"/>
  <c r="D89" i="1"/>
  <c r="D85" i="1"/>
  <c r="G9" i="1" l="1"/>
  <c r="G8" i="1" s="1"/>
  <c r="D145" i="10" l="1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N130" i="1" s="1"/>
  <c r="D125" i="10"/>
  <c r="N129" i="1" s="1"/>
  <c r="D124" i="10"/>
  <c r="D123" i="10"/>
  <c r="D122" i="10"/>
  <c r="D121" i="10"/>
  <c r="D120" i="10"/>
  <c r="N124" i="1" s="1"/>
  <c r="D119" i="10"/>
  <c r="D118" i="10"/>
  <c r="N122" i="1" s="1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N95" i="1" s="1"/>
  <c r="D90" i="10"/>
  <c r="D89" i="10"/>
  <c r="D88" i="10"/>
  <c r="D87" i="10"/>
  <c r="D86" i="10"/>
  <c r="D85" i="10"/>
  <c r="D84" i="10"/>
  <c r="D83" i="10"/>
  <c r="D82" i="10"/>
  <c r="D81" i="10"/>
  <c r="D80" i="10"/>
  <c r="D79" i="10"/>
  <c r="N81" i="1" s="1"/>
  <c r="D78" i="10"/>
  <c r="D77" i="10"/>
  <c r="N79" i="1" s="1"/>
  <c r="D76" i="10"/>
  <c r="N78" i="1" s="1"/>
  <c r="D75" i="10"/>
  <c r="N77" i="1" s="1"/>
  <c r="D74" i="10"/>
  <c r="N76" i="1" s="1"/>
  <c r="D73" i="10"/>
  <c r="D72" i="10"/>
  <c r="D71" i="10"/>
  <c r="D70" i="10"/>
  <c r="N72" i="1" s="1"/>
  <c r="D69" i="10"/>
  <c r="N71" i="1" s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N34" i="1" s="1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G8" i="10"/>
  <c r="F8" i="10"/>
  <c r="E8" i="10"/>
  <c r="D8" i="4"/>
  <c r="J149" i="1"/>
  <c r="J146" i="1"/>
  <c r="J145" i="1"/>
  <c r="J142" i="1"/>
  <c r="J141" i="1"/>
  <c r="J138" i="1"/>
  <c r="J137" i="1"/>
  <c r="J134" i="1"/>
  <c r="J133" i="1"/>
  <c r="J130" i="1"/>
  <c r="J129" i="1"/>
  <c r="J126" i="1"/>
  <c r="J125" i="1"/>
  <c r="J122" i="1"/>
  <c r="J121" i="1"/>
  <c r="J118" i="1"/>
  <c r="J117" i="1"/>
  <c r="J114" i="1"/>
  <c r="J113" i="1"/>
  <c r="J110" i="1"/>
  <c r="J109" i="1"/>
  <c r="J106" i="1"/>
  <c r="J105" i="1"/>
  <c r="J102" i="1"/>
  <c r="J101" i="1"/>
  <c r="J98" i="1"/>
  <c r="J97" i="1"/>
  <c r="J91" i="1"/>
  <c r="J88" i="1"/>
  <c r="J87" i="1"/>
  <c r="J84" i="1"/>
  <c r="J83" i="1"/>
  <c r="J80" i="1"/>
  <c r="J79" i="1"/>
  <c r="J76" i="1"/>
  <c r="J75" i="1"/>
  <c r="J72" i="1"/>
  <c r="J71" i="1"/>
  <c r="J68" i="1"/>
  <c r="J67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93" i="1" l="1"/>
  <c r="N92" i="1" s="1"/>
  <c r="N80" i="1"/>
  <c r="N82" i="1"/>
  <c r="N148" i="1"/>
  <c r="O93" i="1"/>
  <c r="T93" i="1" s="1"/>
  <c r="N133" i="1"/>
  <c r="N33" i="1"/>
  <c r="N41" i="1"/>
  <c r="N65" i="1"/>
  <c r="N69" i="1"/>
  <c r="N73" i="1"/>
  <c r="N115" i="1"/>
  <c r="N131" i="1"/>
  <c r="N139" i="1"/>
  <c r="N143" i="1"/>
  <c r="N38" i="1"/>
  <c r="N66" i="1"/>
  <c r="N70" i="1"/>
  <c r="N86" i="1"/>
  <c r="N90" i="1"/>
  <c r="N96" i="1"/>
  <c r="N116" i="1"/>
  <c r="N120" i="1"/>
  <c r="N132" i="1"/>
  <c r="N35" i="1"/>
  <c r="N67" i="1"/>
  <c r="N91" i="1"/>
  <c r="N113" i="1"/>
  <c r="N117" i="1"/>
  <c r="N125" i="1"/>
  <c r="N149" i="1"/>
  <c r="N24" i="1"/>
  <c r="N40" i="1"/>
  <c r="N64" i="1"/>
  <c r="N68" i="1"/>
  <c r="N114" i="1"/>
  <c r="N118" i="1"/>
  <c r="N126" i="1"/>
  <c r="N134" i="1"/>
  <c r="F91" i="1"/>
  <c r="F125" i="1"/>
  <c r="N88" i="1"/>
  <c r="N138" i="1"/>
  <c r="N74" i="1"/>
  <c r="N144" i="1"/>
  <c r="N36" i="1"/>
  <c r="F24" i="1"/>
  <c r="F40" i="1"/>
  <c r="F64" i="1"/>
  <c r="F72" i="1"/>
  <c r="O72" i="1" s="1"/>
  <c r="T72" i="1" s="1"/>
  <c r="F80" i="1"/>
  <c r="O80" i="1" s="1"/>
  <c r="T80" i="1" s="1"/>
  <c r="F88" i="1"/>
  <c r="F114" i="1"/>
  <c r="F122" i="1"/>
  <c r="O122" i="1" s="1"/>
  <c r="T122" i="1" s="1"/>
  <c r="F130" i="1"/>
  <c r="O130" i="1" s="1"/>
  <c r="T130" i="1" s="1"/>
  <c r="F138" i="1"/>
  <c r="F35" i="1"/>
  <c r="F67" i="1"/>
  <c r="F117" i="1"/>
  <c r="F133" i="1"/>
  <c r="F149" i="1"/>
  <c r="F12" i="1"/>
  <c r="N22" i="1"/>
  <c r="N31" i="1"/>
  <c r="N43" i="1"/>
  <c r="N55" i="1"/>
  <c r="N63" i="1"/>
  <c r="N105" i="1"/>
  <c r="N145" i="1"/>
  <c r="N11" i="1"/>
  <c r="N15" i="1"/>
  <c r="N19" i="1"/>
  <c r="N28" i="1"/>
  <c r="N32" i="1"/>
  <c r="N44" i="1"/>
  <c r="N48" i="1"/>
  <c r="N52" i="1"/>
  <c r="N56" i="1"/>
  <c r="N60" i="1"/>
  <c r="N84" i="1"/>
  <c r="N98" i="1"/>
  <c r="N102" i="1"/>
  <c r="N106" i="1"/>
  <c r="N110" i="1"/>
  <c r="N142" i="1"/>
  <c r="N146" i="1"/>
  <c r="F16" i="1"/>
  <c r="N18" i="1"/>
  <c r="N47" i="1"/>
  <c r="N59" i="1"/>
  <c r="N83" i="1"/>
  <c r="N97" i="1"/>
  <c r="N109" i="1"/>
  <c r="N121" i="1"/>
  <c r="N141" i="1"/>
  <c r="F27" i="1"/>
  <c r="F31" i="1"/>
  <c r="F43" i="1"/>
  <c r="F47" i="1"/>
  <c r="F51" i="1"/>
  <c r="F55" i="1"/>
  <c r="F59" i="1"/>
  <c r="F63" i="1"/>
  <c r="F75" i="1"/>
  <c r="F83" i="1"/>
  <c r="F87" i="1"/>
  <c r="F97" i="1"/>
  <c r="F101" i="1"/>
  <c r="F109" i="1"/>
  <c r="F121" i="1"/>
  <c r="F137" i="1"/>
  <c r="F141" i="1"/>
  <c r="F145" i="1"/>
  <c r="N12" i="1"/>
  <c r="N16" i="1"/>
  <c r="N20" i="1"/>
  <c r="N25" i="1"/>
  <c r="N29" i="1"/>
  <c r="N37" i="1"/>
  <c r="N45" i="1"/>
  <c r="N49" i="1"/>
  <c r="N53" i="1"/>
  <c r="N57" i="1"/>
  <c r="N61" i="1"/>
  <c r="N85" i="1"/>
  <c r="N89" i="1"/>
  <c r="N99" i="1"/>
  <c r="N103" i="1"/>
  <c r="N107" i="1"/>
  <c r="N111" i="1"/>
  <c r="N119" i="1"/>
  <c r="N123" i="1"/>
  <c r="N127" i="1"/>
  <c r="N135" i="1"/>
  <c r="N147" i="1"/>
  <c r="F20" i="1"/>
  <c r="N14" i="1"/>
  <c r="N27" i="1"/>
  <c r="N51" i="1"/>
  <c r="N75" i="1"/>
  <c r="N87" i="1"/>
  <c r="N101" i="1"/>
  <c r="N137" i="1"/>
  <c r="F11" i="1"/>
  <c r="F15" i="1"/>
  <c r="F19" i="1"/>
  <c r="F28" i="1"/>
  <c r="F32" i="1"/>
  <c r="F44" i="1"/>
  <c r="F48" i="1"/>
  <c r="F52" i="1"/>
  <c r="F56" i="1"/>
  <c r="F60" i="1"/>
  <c r="F84" i="1"/>
  <c r="F92" i="1"/>
  <c r="F98" i="1"/>
  <c r="F102" i="1"/>
  <c r="F106" i="1"/>
  <c r="F110" i="1"/>
  <c r="F142" i="1"/>
  <c r="F146" i="1"/>
  <c r="N13" i="1"/>
  <c r="N17" i="1"/>
  <c r="N21" i="1"/>
  <c r="N26" i="1"/>
  <c r="N30" i="1"/>
  <c r="N42" i="1"/>
  <c r="N46" i="1"/>
  <c r="N50" i="1"/>
  <c r="N54" i="1"/>
  <c r="N58" i="1"/>
  <c r="N62" i="1"/>
  <c r="N100" i="1"/>
  <c r="N104" i="1"/>
  <c r="N108" i="1"/>
  <c r="N112" i="1"/>
  <c r="N128" i="1"/>
  <c r="N136" i="1"/>
  <c r="N140" i="1"/>
  <c r="F39" i="1"/>
  <c r="F71" i="1"/>
  <c r="F79" i="1"/>
  <c r="O79" i="1" s="1"/>
  <c r="T79" i="1" s="1"/>
  <c r="F105" i="1"/>
  <c r="F113" i="1"/>
  <c r="F129" i="1"/>
  <c r="O129" i="1" s="1"/>
  <c r="T129" i="1" s="1"/>
  <c r="F36" i="1"/>
  <c r="F68" i="1"/>
  <c r="F76" i="1"/>
  <c r="O76" i="1" s="1"/>
  <c r="T76" i="1" s="1"/>
  <c r="F118" i="1"/>
  <c r="F126" i="1"/>
  <c r="F134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6" i="1"/>
  <c r="F66" i="1" s="1"/>
  <c r="J70" i="1"/>
  <c r="F70" i="1" s="1"/>
  <c r="J74" i="1"/>
  <c r="F74" i="1" s="1"/>
  <c r="J78" i="1"/>
  <c r="F78" i="1" s="1"/>
  <c r="O78" i="1" s="1"/>
  <c r="T78" i="1" s="1"/>
  <c r="J82" i="1"/>
  <c r="F82" i="1" s="1"/>
  <c r="O82" i="1" s="1"/>
  <c r="T82" i="1" s="1"/>
  <c r="J86" i="1"/>
  <c r="F86" i="1" s="1"/>
  <c r="J90" i="1"/>
  <c r="F90" i="1" s="1"/>
  <c r="J96" i="1"/>
  <c r="F96" i="1" s="1"/>
  <c r="J100" i="1"/>
  <c r="J104" i="1"/>
  <c r="J108" i="1"/>
  <c r="J112" i="1"/>
  <c r="J116" i="1"/>
  <c r="F116" i="1" s="1"/>
  <c r="J120" i="1"/>
  <c r="F120" i="1" s="1"/>
  <c r="J124" i="1"/>
  <c r="F124" i="1" s="1"/>
  <c r="O124" i="1" s="1"/>
  <c r="T124" i="1" s="1"/>
  <c r="J128" i="1"/>
  <c r="J132" i="1"/>
  <c r="F132" i="1" s="1"/>
  <c r="J136" i="1"/>
  <c r="J140" i="1"/>
  <c r="J144" i="1"/>
  <c r="F144" i="1" s="1"/>
  <c r="J148" i="1"/>
  <c r="F148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69" i="1"/>
  <c r="F69" i="1" s="1"/>
  <c r="J73" i="1"/>
  <c r="F73" i="1" s="1"/>
  <c r="J77" i="1"/>
  <c r="F77" i="1" s="1"/>
  <c r="O77" i="1" s="1"/>
  <c r="T77" i="1" s="1"/>
  <c r="J81" i="1"/>
  <c r="F81" i="1" s="1"/>
  <c r="O81" i="1" s="1"/>
  <c r="T81" i="1" s="1"/>
  <c r="J85" i="1"/>
  <c r="J89" i="1"/>
  <c r="J95" i="1"/>
  <c r="F95" i="1" s="1"/>
  <c r="O95" i="1" s="1"/>
  <c r="T95" i="1" s="1"/>
  <c r="J99" i="1"/>
  <c r="J103" i="1"/>
  <c r="J107" i="1"/>
  <c r="J111" i="1"/>
  <c r="J115" i="1"/>
  <c r="F115" i="1" s="1"/>
  <c r="J119" i="1"/>
  <c r="J123" i="1"/>
  <c r="J127" i="1"/>
  <c r="J131" i="1"/>
  <c r="F131" i="1" s="1"/>
  <c r="J135" i="1"/>
  <c r="J139" i="1"/>
  <c r="F139" i="1" s="1"/>
  <c r="J143" i="1"/>
  <c r="F143" i="1" s="1"/>
  <c r="J147" i="1"/>
  <c r="D8" i="10"/>
  <c r="O73" i="1" l="1"/>
  <c r="T73" i="1" s="1"/>
  <c r="O148" i="1"/>
  <c r="T148" i="1" s="1"/>
  <c r="O132" i="1"/>
  <c r="J10" i="1"/>
  <c r="O121" i="1"/>
  <c r="N10" i="1"/>
  <c r="N8" i="1" s="1"/>
  <c r="N9" i="1"/>
  <c r="D7" i="7"/>
  <c r="O134" i="1"/>
  <c r="O133" i="1"/>
  <c r="O149" i="1"/>
  <c r="T149" i="1" s="1"/>
  <c r="O120" i="1"/>
  <c r="T120" i="1" s="1"/>
  <c r="O143" i="1"/>
  <c r="T143" i="1" s="1"/>
  <c r="O131" i="1"/>
  <c r="T131" i="1" s="1"/>
  <c r="O115" i="1"/>
  <c r="T115" i="1" s="1"/>
  <c r="O90" i="1"/>
  <c r="T90" i="1" s="1"/>
  <c r="O86" i="1"/>
  <c r="T86" i="1" s="1"/>
  <c r="O113" i="1"/>
  <c r="T113" i="1" s="1"/>
  <c r="O91" i="1"/>
  <c r="T91" i="1" s="1"/>
  <c r="O125" i="1"/>
  <c r="T125" i="1" s="1"/>
  <c r="O117" i="1"/>
  <c r="T117" i="1" s="1"/>
  <c r="O96" i="1"/>
  <c r="T96" i="1" s="1"/>
  <c r="O116" i="1"/>
  <c r="T116" i="1" s="1"/>
  <c r="O110" i="1"/>
  <c r="T110" i="1" s="1"/>
  <c r="O139" i="1"/>
  <c r="T139" i="1" s="1"/>
  <c r="O118" i="1"/>
  <c r="T118" i="1" s="1"/>
  <c r="O126" i="1"/>
  <c r="T126" i="1" s="1"/>
  <c r="O84" i="1"/>
  <c r="T84" i="1" s="1"/>
  <c r="O74" i="1"/>
  <c r="T74" i="1" s="1"/>
  <c r="O114" i="1"/>
  <c r="T114" i="1" s="1"/>
  <c r="O146" i="1"/>
  <c r="T146" i="1" s="1"/>
  <c r="O102" i="1"/>
  <c r="T102" i="1" s="1"/>
  <c r="O138" i="1"/>
  <c r="T138" i="1" s="1"/>
  <c r="O144" i="1"/>
  <c r="T144" i="1" s="1"/>
  <c r="F140" i="1"/>
  <c r="O140" i="1" s="1"/>
  <c r="T140" i="1" s="1"/>
  <c r="F58" i="1"/>
  <c r="F108" i="1"/>
  <c r="O108" i="1" s="1"/>
  <c r="T108" i="1" s="1"/>
  <c r="F42" i="1"/>
  <c r="F17" i="1"/>
  <c r="O92" i="1"/>
  <c r="T92" i="1" s="1"/>
  <c r="O88" i="1"/>
  <c r="T88" i="1" s="1"/>
  <c r="F127" i="1"/>
  <c r="O127" i="1" s="1"/>
  <c r="T127" i="1" s="1"/>
  <c r="F29" i="1"/>
  <c r="F50" i="1"/>
  <c r="F123" i="1"/>
  <c r="O123" i="1" s="1"/>
  <c r="T123" i="1" s="1"/>
  <c r="F89" i="1"/>
  <c r="O89" i="1" s="1"/>
  <c r="T89" i="1" s="1"/>
  <c r="F112" i="1"/>
  <c r="O112" i="1" s="1"/>
  <c r="T112" i="1" s="1"/>
  <c r="F62" i="1"/>
  <c r="F46" i="1"/>
  <c r="F30" i="1"/>
  <c r="F13" i="1"/>
  <c r="O105" i="1"/>
  <c r="T105" i="1" s="1"/>
  <c r="F53" i="1"/>
  <c r="O97" i="1"/>
  <c r="T97" i="1" s="1"/>
  <c r="F111" i="1"/>
  <c r="O111" i="1" s="1"/>
  <c r="T111" i="1" s="1"/>
  <c r="F61" i="1"/>
  <c r="F45" i="1"/>
  <c r="O141" i="1"/>
  <c r="T141" i="1" s="1"/>
  <c r="O83" i="1"/>
  <c r="T83" i="1" s="1"/>
  <c r="F100" i="1"/>
  <c r="O100" i="1" s="1"/>
  <c r="T100" i="1" s="1"/>
  <c r="F26" i="1"/>
  <c r="F57" i="1"/>
  <c r="F128" i="1"/>
  <c r="O128" i="1" s="1"/>
  <c r="T128" i="1" s="1"/>
  <c r="F25" i="1"/>
  <c r="F135" i="1"/>
  <c r="O135" i="1" s="1"/>
  <c r="T135" i="1" s="1"/>
  <c r="F119" i="1"/>
  <c r="O119" i="1" s="1"/>
  <c r="T119" i="1" s="1"/>
  <c r="F103" i="1"/>
  <c r="O103" i="1" s="1"/>
  <c r="T103" i="1" s="1"/>
  <c r="F22" i="1"/>
  <c r="F107" i="1"/>
  <c r="O107" i="1" s="1"/>
  <c r="T107" i="1" s="1"/>
  <c r="F99" i="1"/>
  <c r="O99" i="1" s="1"/>
  <c r="T99" i="1" s="1"/>
  <c r="F14" i="1"/>
  <c r="F136" i="1"/>
  <c r="O136" i="1" s="1"/>
  <c r="T136" i="1" s="1"/>
  <c r="F104" i="1"/>
  <c r="O104" i="1" s="1"/>
  <c r="T104" i="1" s="1"/>
  <c r="F54" i="1"/>
  <c r="F21" i="1"/>
  <c r="O87" i="1"/>
  <c r="T87" i="1" s="1"/>
  <c r="O142" i="1"/>
  <c r="T142" i="1" s="1"/>
  <c r="O106" i="1"/>
  <c r="T106" i="1" s="1"/>
  <c r="O98" i="1"/>
  <c r="T98" i="1" s="1"/>
  <c r="O145" i="1"/>
  <c r="T145" i="1" s="1"/>
  <c r="O137" i="1"/>
  <c r="T137" i="1" s="1"/>
  <c r="O109" i="1"/>
  <c r="T109" i="1" s="1"/>
  <c r="O101" i="1"/>
  <c r="T101" i="1" s="1"/>
  <c r="O75" i="1"/>
  <c r="T75" i="1" s="1"/>
  <c r="F85" i="1"/>
  <c r="O85" i="1" s="1"/>
  <c r="T85" i="1" s="1"/>
  <c r="F37" i="1"/>
  <c r="F147" i="1"/>
  <c r="O147" i="1" s="1"/>
  <c r="T147" i="1" s="1"/>
  <c r="F49" i="1"/>
  <c r="F18" i="1"/>
  <c r="J9" i="1"/>
  <c r="F9" i="1" s="1"/>
  <c r="J8" i="1" l="1"/>
  <c r="T133" i="1"/>
  <c r="T134" i="1"/>
  <c r="T121" i="1"/>
  <c r="T132" i="1"/>
  <c r="F10" i="1"/>
  <c r="F8" i="1" s="1"/>
  <c r="O9" i="1"/>
  <c r="T9" i="1" s="1"/>
  <c r="D9" i="14" l="1"/>
  <c r="D8" i="5" l="1"/>
  <c r="O68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6" i="1"/>
  <c r="O55" i="1"/>
  <c r="O45" i="1"/>
  <c r="O13" i="1"/>
  <c r="O35" i="1"/>
  <c r="O65" i="1"/>
  <c r="O19" i="1"/>
  <c r="O61" i="1"/>
  <c r="O70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1" i="1"/>
  <c r="O24" i="1"/>
  <c r="O40" i="1"/>
  <c r="O50" i="1"/>
  <c r="O49" i="1"/>
  <c r="O27" i="1"/>
  <c r="O69" i="1"/>
  <c r="O21" i="1"/>
  <c r="O67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7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69" i="1"/>
  <c r="T62" i="1"/>
  <c r="T32" i="1"/>
  <c r="T70" i="1"/>
  <c r="T66" i="1"/>
  <c r="T33" i="1"/>
  <c r="T60" i="1"/>
  <c r="T71" i="1"/>
  <c r="T47" i="1"/>
  <c r="T46" i="1"/>
  <c r="T27" i="1"/>
  <c r="T54" i="1"/>
  <c r="T39" i="1"/>
  <c r="T61" i="1"/>
  <c r="T25" i="1"/>
  <c r="T57" i="1"/>
  <c r="T68" i="1"/>
  <c r="O10" i="1"/>
  <c r="O8" i="1" s="1"/>
  <c r="T10" i="1" l="1"/>
  <c r="T8" i="1" s="1"/>
</calcChain>
</file>

<file path=xl/sharedStrings.xml><?xml version="1.0" encoding="utf-8"?>
<sst xmlns="http://schemas.openxmlformats.org/spreadsheetml/2006/main" count="4055" uniqueCount="396">
  <si>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</si>
  <si>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</si>
  <si>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</si>
  <si>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</si>
  <si>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</si>
  <si>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</si>
  <si>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</si>
  <si>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</si>
  <si>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</si>
  <si>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</si>
  <si>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</si>
  <si>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</si>
  <si>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</si>
  <si>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</si>
  <si>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</si>
  <si>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</si>
  <si>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</si>
  <si>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</si>
  <si>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</si>
  <si>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</si>
  <si>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</si>
  <si>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</si>
  <si>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</si>
  <si>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</si>
  <si>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</si>
  <si>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</si>
  <si>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</si>
  <si>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</si>
  <si>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</si>
  <si>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</si>
  <si>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</si>
  <si>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</si>
  <si>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</si>
  <si>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</si>
  <si>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</si>
  <si>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</si>
  <si>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</si>
  <si>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</si>
  <si>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</si>
  <si>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</si>
  <si>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</si>
  <si>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</si>
  <si>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</si>
  <si>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</si>
  <si>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</si>
  <si>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</si>
  <si>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</si>
  <si>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</si>
  <si>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</si>
  <si>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</si>
  <si>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</si>
  <si>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</si>
  <si>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</si>
  <si>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</si>
  <si>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</si>
  <si>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</si>
  <si>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</si>
  <si>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</si>
  <si>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</si>
  <si>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</si>
  <si>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</si>
  <si>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</si>
  <si>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</si>
  <si>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</si>
  <si>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</si>
  <si>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</si>
  <si>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</si>
  <si>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</si>
  <si>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</si>
  <si>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</si>
  <si>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</si>
  <si>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</si>
  <si>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</si>
  <si>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</si>
  <si>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</si>
  <si>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</si>
  <si>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</si>
  <si>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</si>
  <si>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</si>
  <si>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</si>
  <si>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</si>
  <si>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</si>
  <si>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</si>
  <si>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</si>
  <si>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</si>
  <si>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</si>
  <si>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</si>
  <si>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</si>
  <si>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</si>
  <si>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</si>
  <si>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</si>
  <si>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</si>
  <si>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</si>
  <si>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</si>
  <si>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</si>
  <si>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</si>
  <si>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</si>
  <si>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</si>
  <si>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</si>
  <si>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</si>
  <si>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</si>
  <si>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</si>
  <si>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</si>
  <si>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</si>
  <si>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</si>
  <si>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</si>
  <si>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</si>
  <si>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</si>
  <si>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</si>
  <si>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</si>
  <si>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</si>
  <si>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</si>
  <si>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</si>
  <si>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</si>
  <si>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</si>
  <si>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</si>
  <si>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</si>
  <si>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</si>
  <si>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</si>
  <si>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</si>
  <si>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</si>
  <si>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</si>
  <si>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</si>
  <si>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</si>
  <si>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</si>
  <si>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</si>
  <si>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</si>
  <si>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</si>
  <si>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</si>
  <si>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</si>
  <si>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</si>
  <si>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</si>
  <si>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</si>
  <si>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</si>
  <si>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</si>
  <si>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</si>
  <si>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</si>
  <si>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</si>
  <si>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</si>
  <si>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</si>
  <si>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</si>
  <si>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</si>
  <si>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</si>
  <si>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</si>
  <si>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</si>
  <si>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</si>
  <si>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</si>
  <si>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</si>
  <si>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</si>
  <si>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</si>
  <si>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</si>
  <si>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</si>
  <si>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</si>
  <si>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</si>
  <si>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</si>
  <si>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</si>
  <si>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</si>
  <si>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</si>
  <si>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</si>
  <si>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</si>
  <si>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</si>
  <si>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</si>
  <si>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</si>
  <si>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</si>
  <si>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</si>
  <si>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</si>
  <si>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</si>
  <si>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</si>
  <si>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</si>
  <si>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</si>
  <si>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</si>
  <si>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</si>
  <si>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</si>
  <si>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</si>
  <si>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</si>
  <si>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</si>
  <si>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</si>
  <si>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</si>
  <si>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</si>
  <si>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</si>
  <si>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</si>
  <si>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</si>
  <si>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</si>
  <si>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</si>
  <si>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</si>
  <si>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</si>
  <si>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</si>
  <si>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</si>
  <si>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</si>
  <si>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</si>
  <si>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</si>
  <si>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</si>
  <si>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</si>
  <si>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</si>
  <si>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</si>
  <si>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</si>
  <si>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</si>
  <si>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</si>
  <si>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</si>
  <si>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</si>
  <si>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</si>
  <si>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</si>
  <si>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</si>
  <si>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</si>
  <si>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</si>
  <si>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</si>
  <si>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</si>
  <si>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</si>
  <si>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</si>
  <si>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</si>
  <si>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</si>
  <si>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</si>
  <si>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</si>
  <si>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</si>
  <si>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</si>
  <si>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</si>
  <si>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</si>
  <si>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</si>
  <si>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</si>
  <si>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</si>
  <si>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</si>
  <si>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</si>
  <si>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</si>
  <si>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</si>
  <si>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</si>
  <si>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</si>
  <si>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</si>
  <si>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</si>
  <si>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</si>
  <si>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</si>
  <si>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</si>
  <si>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</si>
  <si>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</si>
  <si>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</si>
  <si>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</si>
  <si>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</si>
  <si>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</si>
  <si>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</si>
  <si>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</si>
  <si>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</si>
  <si>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</si>
  <si>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</si>
  <si>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</si>
  <si>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</si>
  <si>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</si>
  <si>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</si>
  <si>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</si>
  <si>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</si>
  <si>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</si>
  <si>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</si>
  <si>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</si>
  <si>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</si>
  <si>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</si>
  <si>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</si>
  <si>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</si>
  <si>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</si>
  <si>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</si>
  <si>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</si>
  <si>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</si>
  <si>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</si>
  <si>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</si>
  <si>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</si>
  <si>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</si>
  <si>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</si>
  <si>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</si>
  <si>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</si>
  <si>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</si>
  <si>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</si>
  <si>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</si>
  <si>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</si>
  <si>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</si>
  <si>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</si>
  <si>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</si>
  <si>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</si>
  <si>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</si>
  <si>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</si>
  <si>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</si>
  <si>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</si>
  <si>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</si>
  <si>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</si>
  <si>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</si>
  <si>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</si>
  <si>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</si>
  <si>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</si>
  <si>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</si>
  <si>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</si>
  <si>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</si>
  <si>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</si>
  <si>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</si>
  <si>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</si>
  <si>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</si>
  <si>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</si>
  <si>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</si>
  <si>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</si>
  <si>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</si>
  <si>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</si>
  <si>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</si>
  <si>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</si>
  <si>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</si>
  <si>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</si>
  <si>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</si>
  <si>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</si>
  <si>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</si>
  <si>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</si>
  <si>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</si>
  <si>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</si>
  <si>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</si>
  <si>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</si>
  <si>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</si>
  <si>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</si>
  <si>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</si>
  <si>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</si>
  <si>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</si>
  <si>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</si>
  <si>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</si>
  <si>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</si>
  <si>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</si>
  <si>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</si>
  <si>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</si>
  <si>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</si>
  <si>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</si>
  <si>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</si>
  <si>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</si>
  <si>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</si>
  <si>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</si>
  <si>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</si>
  <si>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</si>
  <si>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</si>
  <si>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</si>
  <si>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</si>
  <si>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</si>
  <si>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</si>
  <si>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</si>
  <si>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</si>
  <si>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</si>
  <si>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</si>
  <si>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</si>
  <si>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</si>
  <si>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</si>
  <si>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</si>
  <si>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</si>
  <si>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</si>
  <si>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</si>
  <si>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</si>
  <si>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</si>
  <si>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</si>
  <si>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</si>
  <si>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</si>
  <si>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</si>
  <si>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</si>
  <si>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</si>
  <si>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</si>
  <si>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</si>
  <si>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</si>
  <si>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</si>
  <si>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</si>
  <si>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</si>
  <si>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</si>
  <si>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</si>
  <si>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</si>
  <si>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</si>
  <si>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</si>
  <si>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</si>
  <si>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</si>
  <si>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</si>
  <si>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</si>
  <si>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</si>
  <si>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</si>
  <si>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</si>
  <si>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</si>
  <si>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</si>
  <si>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</si>
  <si>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</si>
  <si>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</si>
  <si>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</si>
  <si>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</si>
  <si>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</si>
  <si>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</si>
  <si>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</si>
  <si>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</si>
  <si>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</si>
  <si>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</si>
  <si>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</si>
  <si>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</si>
  <si>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</si>
  <si>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</si>
  <si>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</si>
  <si>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</si>
  <si>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</si>
  <si>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</si>
  <si>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</si>
  <si>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</si>
  <si>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t>Дополнительное финансовое обеспечение в соответствии с распоряжением Правительства Российской Федерации от 07.04.2022 № 789-р.</t>
  </si>
  <si>
    <t xml:space="preserve"> Объемы финансирования  на 2022 год  (Протокол № 7-22)              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</si>
  <si>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2022 год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</si>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</sst>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2" fillId="0" borderId="0"/>
    <xf numFmtId="0" fontId="18" fillId="0" borderId="0"/>
    <xf numFmtId="0" fontId="9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15" fillId="2" borderId="2" xfId="1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vertical="center" wrapText="1"/>
    </xf>
    <xf numFmtId="49" fontId="17" fillId="2" borderId="4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12" fillId="2" borderId="2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3" fontId="23" fillId="2" borderId="0" xfId="0" applyNumberFormat="1" applyFont="1" applyFill="1" applyAlignment="1">
      <alignment horizontal="right" vertical="center"/>
    </xf>
    <xf numFmtId="3" fontId="8" fillId="2" borderId="2" xfId="5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3" fontId="20" fillId="2" borderId="2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horizontal="right" vertical="center" wrapText="1"/>
    </xf>
    <xf numFmtId="3" fontId="13" fillId="2" borderId="3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3" fontId="19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19" fillId="2" borderId="0" xfId="0" applyNumberFormat="1" applyFont="1" applyFill="1" applyAlignment="1">
      <alignment horizontal="right" vertical="center"/>
    </xf>
    <xf numFmtId="3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1" fillId="2" borderId="2" xfId="1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3" fontId="10" fillId="2" borderId="7" xfId="1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left" vertical="center" wrapText="1"/>
    </xf>
    <xf numFmtId="3" fontId="26" fillId="2" borderId="2" xfId="15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49" fontId="10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right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2" borderId="2" xfId="6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49" fontId="28" fillId="0" borderId="2" xfId="1" applyNumberFormat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Alignment="1">
      <alignment horizontal="right" vertical="center"/>
    </xf>
    <xf numFmtId="3" fontId="29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left" vertical="center"/>
    </xf>
    <xf numFmtId="4" fontId="12" fillId="2" borderId="0" xfId="0" applyNumberFormat="1" applyFont="1" applyFill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17" xfId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left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31" xfId="1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9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</cellXfs>
  <cellStyles count="16">
    <cellStyle name="Обычный" xfId="0" builtinId="0"/>
    <cellStyle name="Обычный 15" xfId="5" xr:uid="{00000000-0005-0000-0000-000001000000}"/>
    <cellStyle name="Обычный 15 2 4" xfId="8" xr:uid="{00000000-0005-0000-0000-000002000000}"/>
    <cellStyle name="Обычный 2" xfId="1" xr:uid="{00000000-0005-0000-0000-000003000000}"/>
    <cellStyle name="Обычный 2 10" xfId="7" xr:uid="{00000000-0005-0000-0000-000004000000}"/>
    <cellStyle name="Обычный 2 136" xfId="14" xr:uid="{00000000-0005-0000-0000-000005000000}"/>
    <cellStyle name="Обычный 2 137" xfId="9" xr:uid="{00000000-0005-0000-0000-000006000000}"/>
    <cellStyle name="Обычный 2 2 2" xfId="13" xr:uid="{00000000-0005-0000-0000-000007000000}"/>
    <cellStyle name="Обычный 2 2 2 2" xfId="12" xr:uid="{00000000-0005-0000-0000-000008000000}"/>
    <cellStyle name="Обычный 2 3" xfId="4" xr:uid="{00000000-0005-0000-0000-000009000000}"/>
    <cellStyle name="Обычный 2 5" xfId="15" xr:uid="{00000000-0005-0000-0000-00000A000000}"/>
    <cellStyle name="Обычный 3" xfId="10" xr:uid="{00000000-0005-0000-0000-00000B000000}"/>
    <cellStyle name="Обычный 3 2" xfId="11" xr:uid="{00000000-0005-0000-0000-00000C000000}"/>
    <cellStyle name="Обычный 4" xfId="3" xr:uid="{00000000-0005-0000-0000-00000D000000}"/>
    <cellStyle name="Обычный 83" xfId="2" xr:uid="{00000000-0005-0000-0000-00000E000000}"/>
    <cellStyle name="Обычный 85" xfId="6" xr:uid="{00000000-0005-0000-0000-00000F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49"/>
  <sheetViews>
    <sheetView tabSelected="1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T20" sqref="T20"/>
    </sheetView>
  </sheetViews>
  <sheetFormatPr defaultRowHeight="12" x14ac:dyDescent="0.2"/>
  <cols>
    <col min="1" max="1" width="3.7109375" style="39" customWidth="1"/>
    <col min="2" max="2" width="8" style="39" customWidth="1"/>
    <col min="3" max="3" width="31.28515625" style="60" customWidth="1"/>
    <col min="4" max="4" width="12.5703125" style="29" customWidth="1"/>
    <col min="5" max="5" width="12" style="29" customWidth="1"/>
    <col min="6" max="6" width="12.7109375" style="29" customWidth="1"/>
    <col min="7" max="7" width="11.5703125" style="29" customWidth="1"/>
    <col min="8" max="8" width="11.42578125" style="29" customWidth="1"/>
    <col min="9" max="9" width="12" style="29" customWidth="1"/>
    <col min="10" max="10" width="12.42578125" style="29" customWidth="1"/>
    <col min="11" max="11" width="10.85546875" style="29" customWidth="1"/>
    <col min="12" max="12" width="11.7109375" style="29" customWidth="1"/>
    <col min="13" max="13" width="13" style="29" customWidth="1"/>
    <col min="14" max="14" width="12.140625" style="29" customWidth="1"/>
    <col min="15" max="15" width="13.42578125" style="29" customWidth="1"/>
    <col min="16" max="16" width="12.42578125" style="28" customWidth="1"/>
    <col min="17" max="17" width="15.7109375" style="28" customWidth="1"/>
    <col min="18" max="19" width="12.140625" style="28" customWidth="1"/>
    <col min="20" max="20" width="14.28515625" style="29" customWidth="1"/>
    <col min="21" max="21" width="10" style="3" customWidth="1"/>
    <col min="22" max="22" width="12.5703125" style="3" bestFit="1" customWidth="1"/>
    <col min="23" max="16384" width="9.140625" style="3"/>
  </cols>
  <sheetData>
    <row r="2" spans="1:22" ht="20.25" customHeight="1" x14ac:dyDescent="0.2">
      <c r="A2" s="204" t="s">
        <v>319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2" s="127" customFormat="1" x14ac:dyDescent="0.2">
      <c r="A3" s="123"/>
      <c r="B3" s="123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6"/>
      <c r="R3" s="126"/>
      <c r="S3" s="126"/>
      <c r="T3" s="193" t="s">
        <v>293</v>
      </c>
    </row>
    <row r="4" spans="1:22" s="5" customFormat="1" ht="24.75" customHeight="1" x14ac:dyDescent="0.2">
      <c r="A4" s="206" t="s">
        <v>0</v>
      </c>
      <c r="B4" s="206" t="s">
        <v>1</v>
      </c>
      <c r="C4" s="206" t="s">
        <v>2</v>
      </c>
      <c r="D4" s="224" t="s">
        <v>308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07" t="s">
        <v>336</v>
      </c>
      <c r="Q4" s="210" t="s">
        <v>395</v>
      </c>
      <c r="R4" s="210" t="s">
        <v>384</v>
      </c>
      <c r="S4" s="210" t="s">
        <v>392</v>
      </c>
      <c r="T4" s="207" t="s">
        <v>393</v>
      </c>
    </row>
    <row r="5" spans="1:22" ht="18" customHeight="1" x14ac:dyDescent="0.2">
      <c r="A5" s="206"/>
      <c r="B5" s="206"/>
      <c r="C5" s="206"/>
      <c r="D5" s="205" t="s">
        <v>309</v>
      </c>
      <c r="E5" s="205" t="s">
        <v>310</v>
      </c>
      <c r="F5" s="205" t="s">
        <v>312</v>
      </c>
      <c r="G5" s="205"/>
      <c r="H5" s="205"/>
      <c r="I5" s="205"/>
      <c r="J5" s="205"/>
      <c r="K5" s="205"/>
      <c r="L5" s="205"/>
      <c r="M5" s="207" t="s">
        <v>311</v>
      </c>
      <c r="N5" s="207" t="s">
        <v>351</v>
      </c>
      <c r="O5" s="207" t="s">
        <v>290</v>
      </c>
      <c r="P5" s="208"/>
      <c r="Q5" s="211"/>
      <c r="R5" s="211"/>
      <c r="S5" s="211"/>
      <c r="T5" s="208"/>
    </row>
    <row r="6" spans="1:22" ht="11.25" customHeight="1" x14ac:dyDescent="0.2">
      <c r="A6" s="206"/>
      <c r="B6" s="206"/>
      <c r="C6" s="206"/>
      <c r="D6" s="205"/>
      <c r="E6" s="205"/>
      <c r="F6" s="205" t="s">
        <v>270</v>
      </c>
      <c r="G6" s="205" t="s">
        <v>306</v>
      </c>
      <c r="H6" s="205"/>
      <c r="I6" s="205"/>
      <c r="J6" s="205"/>
      <c r="K6" s="205"/>
      <c r="L6" s="205"/>
      <c r="M6" s="208"/>
      <c r="N6" s="208"/>
      <c r="O6" s="208"/>
      <c r="P6" s="208"/>
      <c r="Q6" s="211"/>
      <c r="R6" s="211"/>
      <c r="S6" s="211"/>
      <c r="T6" s="208"/>
    </row>
    <row r="7" spans="1:22" ht="70.5" customHeight="1" x14ac:dyDescent="0.2">
      <c r="A7" s="206"/>
      <c r="B7" s="206"/>
      <c r="C7" s="206"/>
      <c r="D7" s="205"/>
      <c r="E7" s="205"/>
      <c r="F7" s="205"/>
      <c r="G7" s="147" t="s">
        <v>352</v>
      </c>
      <c r="H7" s="147" t="s">
        <v>353</v>
      </c>
      <c r="I7" s="147" t="s">
        <v>354</v>
      </c>
      <c r="J7" s="147" t="s">
        <v>271</v>
      </c>
      <c r="K7" s="147" t="s">
        <v>316</v>
      </c>
      <c r="L7" s="147" t="s">
        <v>355</v>
      </c>
      <c r="M7" s="209"/>
      <c r="N7" s="209"/>
      <c r="O7" s="209"/>
      <c r="P7" s="209"/>
      <c r="Q7" s="212"/>
      <c r="R7" s="212"/>
      <c r="S7" s="212"/>
      <c r="T7" s="209"/>
    </row>
    <row r="8" spans="1:22" s="5" customFormat="1" x14ac:dyDescent="0.2">
      <c r="A8" s="222" t="s">
        <v>270</v>
      </c>
      <c r="B8" s="223"/>
      <c r="C8" s="223"/>
      <c r="D8" s="18">
        <f>D10+D9</f>
        <v>27322060385</v>
      </c>
      <c r="E8" s="18">
        <f t="shared" ref="E8:T8" si="0">E10+E9</f>
        <v>7008532673</v>
      </c>
      <c r="F8" s="18">
        <f t="shared" si="0"/>
        <v>22008261155</v>
      </c>
      <c r="G8" s="18">
        <f t="shared" si="0"/>
        <v>8130093067</v>
      </c>
      <c r="H8" s="18">
        <f t="shared" si="0"/>
        <v>1556970356</v>
      </c>
      <c r="I8" s="18">
        <f t="shared" si="0"/>
        <v>8747071252</v>
      </c>
      <c r="J8" s="18">
        <f t="shared" si="0"/>
        <v>1720724632</v>
      </c>
      <c r="K8" s="18">
        <f t="shared" si="0"/>
        <v>320791888</v>
      </c>
      <c r="L8" s="18">
        <f t="shared" si="0"/>
        <v>1532609960</v>
      </c>
      <c r="M8" s="18">
        <f t="shared" si="0"/>
        <v>3687231406</v>
      </c>
      <c r="N8" s="18">
        <f t="shared" si="0"/>
        <v>1347275072</v>
      </c>
      <c r="O8" s="18">
        <f t="shared" si="0"/>
        <v>61373360691</v>
      </c>
      <c r="P8" s="18">
        <f t="shared" si="0"/>
        <v>1344436910</v>
      </c>
      <c r="Q8" s="18">
        <f t="shared" si="0"/>
        <v>19961155</v>
      </c>
      <c r="R8" s="18">
        <f t="shared" si="0"/>
        <v>184858700</v>
      </c>
      <c r="S8" s="145">
        <f t="shared" si="0"/>
        <v>806734621.43999958</v>
      </c>
      <c r="T8" s="145">
        <f t="shared" si="0"/>
        <v>63729352077.440002</v>
      </c>
      <c r="U8" s="30"/>
      <c r="V8" s="122"/>
    </row>
    <row r="9" spans="1:22" s="5" customFormat="1" ht="15" customHeight="1" x14ac:dyDescent="0.2">
      <c r="A9" s="219" t="s">
        <v>269</v>
      </c>
      <c r="B9" s="220"/>
      <c r="C9" s="221"/>
      <c r="D9" s="8">
        <f>'КС '!D7</f>
        <v>2837162322</v>
      </c>
      <c r="E9" s="8">
        <f>'ДС(пр.7-22)'!D7</f>
        <v>792237041</v>
      </c>
      <c r="F9" s="8">
        <f>G9+H9+I9+J9+K9+L9</f>
        <v>725727315</v>
      </c>
      <c r="G9" s="8">
        <f>'АПУ профилактика'!D8</f>
        <v>145586426</v>
      </c>
      <c r="H9" s="8">
        <f>'АПУ в неотл.форме'!D7</f>
        <v>39921705</v>
      </c>
      <c r="I9" s="8">
        <f>'АПУ обращения'!D8</f>
        <v>426512124</v>
      </c>
      <c r="J9" s="8">
        <f>'ОДИ ПГГ'!D7</f>
        <v>113707060</v>
      </c>
      <c r="K9" s="8">
        <f>'ОДИ МЗ РБ'!D8</f>
        <v>0</v>
      </c>
      <c r="L9" s="8">
        <f>'ФАП(пр.7-22)'!D7</f>
        <v>0</v>
      </c>
      <c r="M9" s="8">
        <f>СМП!D7</f>
        <v>74768089</v>
      </c>
      <c r="N9" s="8">
        <f>'Гемодиализ(пр.7-22)'!D7</f>
        <v>97120747</v>
      </c>
      <c r="O9" s="8">
        <f>D9+E9+F9+M9+N9</f>
        <v>4527015514</v>
      </c>
      <c r="P9" s="24">
        <f>'бюджет РБ'!D10</f>
        <v>32001389</v>
      </c>
      <c r="Q9" s="24">
        <f>'бюджет РБ'!P10</f>
        <v>0</v>
      </c>
      <c r="R9" s="24">
        <f>'МБТ Расп.№109-р от 28.01.2022'!D8</f>
        <v>0</v>
      </c>
      <c r="S9" s="139">
        <v>0</v>
      </c>
      <c r="T9" s="146">
        <f>O9+P9+Q9+R9+S9</f>
        <v>4559016903</v>
      </c>
    </row>
    <row r="10" spans="1:22" s="5" customFormat="1" ht="12.75" x14ac:dyDescent="0.2">
      <c r="A10" s="150"/>
      <c r="B10" s="44"/>
      <c r="C10" s="43" t="s">
        <v>313</v>
      </c>
      <c r="D10" s="18">
        <f>SUM(D11:D149)-D92</f>
        <v>24484898063</v>
      </c>
      <c r="E10" s="18">
        <f t="shared" ref="E10:O10" si="1">SUM(E11:E149)-E92</f>
        <v>6216295632</v>
      </c>
      <c r="F10" s="18">
        <f t="shared" si="1"/>
        <v>21282533840</v>
      </c>
      <c r="G10" s="18">
        <f t="shared" si="1"/>
        <v>7984506641</v>
      </c>
      <c r="H10" s="18">
        <f t="shared" si="1"/>
        <v>1517048651</v>
      </c>
      <c r="I10" s="18">
        <f t="shared" si="1"/>
        <v>8320559128</v>
      </c>
      <c r="J10" s="18">
        <f t="shared" si="1"/>
        <v>1607017572</v>
      </c>
      <c r="K10" s="18">
        <f t="shared" si="1"/>
        <v>320791888</v>
      </c>
      <c r="L10" s="18">
        <f t="shared" si="1"/>
        <v>1532609960</v>
      </c>
      <c r="M10" s="18">
        <f t="shared" si="1"/>
        <v>3612463317</v>
      </c>
      <c r="N10" s="18">
        <f t="shared" si="1"/>
        <v>1250154325</v>
      </c>
      <c r="O10" s="18">
        <f t="shared" si="1"/>
        <v>56846345177</v>
      </c>
      <c r="P10" s="18">
        <f t="shared" ref="P10" si="2">SUM(P11:P149)-P92</f>
        <v>1312435521</v>
      </c>
      <c r="Q10" s="18">
        <f t="shared" ref="Q10" si="3">SUM(Q11:Q149)-Q92</f>
        <v>19961155</v>
      </c>
      <c r="R10" s="18">
        <f t="shared" ref="R10:T10" si="4">SUM(R11:R149)-R92</f>
        <v>184858700</v>
      </c>
      <c r="S10" s="145">
        <f t="shared" si="4"/>
        <v>806734621.43999958</v>
      </c>
      <c r="T10" s="145">
        <f t="shared" si="4"/>
        <v>59170335174.440002</v>
      </c>
    </row>
    <row r="11" spans="1:22" ht="12" customHeight="1" x14ac:dyDescent="0.2">
      <c r="A11" s="45">
        <v>1</v>
      </c>
      <c r="B11" s="6" t="s">
        <v>3</v>
      </c>
      <c r="C11" s="7" t="s">
        <v>4</v>
      </c>
      <c r="D11" s="8">
        <f>'КС '!D9</f>
        <v>43422693</v>
      </c>
      <c r="E11" s="8">
        <f>'ДС(пр.7-22)'!D9</f>
        <v>12089597</v>
      </c>
      <c r="F11" s="8">
        <f t="shared" ref="F11:F75" si="5">G11+H11+I11+J11+K11+L11</f>
        <v>109825592</v>
      </c>
      <c r="G11" s="8">
        <f>'АПУ профилактика'!D10</f>
        <v>38058890</v>
      </c>
      <c r="H11" s="8">
        <f>'АПУ в неотл.форме'!D9</f>
        <v>8057952</v>
      </c>
      <c r="I11" s="8">
        <f>'АПУ обращения'!D10</f>
        <v>36525696</v>
      </c>
      <c r="J11" s="8">
        <f>'ОДИ ПГГ'!D9</f>
        <v>981227</v>
      </c>
      <c r="K11" s="8">
        <f>'ОДИ МЗ РБ'!D10</f>
        <v>0</v>
      </c>
      <c r="L11" s="8">
        <f>'ФАП(пр.7-22)'!D9</f>
        <v>26201827</v>
      </c>
      <c r="M11" s="8">
        <f>СМП!D9</f>
        <v>1515540</v>
      </c>
      <c r="N11" s="8">
        <f>'Гемодиализ(пр.7-22)'!D9</f>
        <v>0</v>
      </c>
      <c r="O11" s="8">
        <f t="shared" ref="O11:O75" si="6">D11+E11+F11+M11+N11</f>
        <v>166853422</v>
      </c>
      <c r="P11" s="24">
        <f>'бюджет РБ'!D12</f>
        <v>9270038</v>
      </c>
      <c r="Q11" s="24">
        <f>'бюджет РБ'!P12</f>
        <v>362068</v>
      </c>
      <c r="R11" s="24">
        <f>'МБТ Расп.№109-р от 28.01.2022'!D10</f>
        <v>881845</v>
      </c>
      <c r="S11" s="139">
        <f>'МБТ Расп.№789-р от 07.04.2022'!D9</f>
        <v>2282382.6999999993</v>
      </c>
      <c r="T11" s="146">
        <f>O11+P11+Q11+R11+S11</f>
        <v>179649755.69999999</v>
      </c>
    </row>
    <row r="12" spans="1:22" x14ac:dyDescent="0.2">
      <c r="A12" s="45">
        <v>2</v>
      </c>
      <c r="B12" s="9" t="s">
        <v>5</v>
      </c>
      <c r="C12" s="7" t="s">
        <v>6</v>
      </c>
      <c r="D12" s="8">
        <f>'КС '!D10</f>
        <v>33828467</v>
      </c>
      <c r="E12" s="8">
        <f>'ДС(пр.7-22)'!D10</f>
        <v>13117379</v>
      </c>
      <c r="F12" s="8">
        <f t="shared" si="5"/>
        <v>111877026</v>
      </c>
      <c r="G12" s="8">
        <f>'АПУ профилактика'!D11</f>
        <v>37761424</v>
      </c>
      <c r="H12" s="8">
        <f>'АПУ в неотл.форме'!D10</f>
        <v>8087704</v>
      </c>
      <c r="I12" s="8">
        <f>'АПУ обращения'!D11</f>
        <v>40762993</v>
      </c>
      <c r="J12" s="8">
        <f>'ОДИ ПГГ'!D10</f>
        <v>1228190</v>
      </c>
      <c r="K12" s="8">
        <f>'ОДИ МЗ РБ'!D11</f>
        <v>0</v>
      </c>
      <c r="L12" s="8">
        <f>'ФАП(пр.7-22)'!D10</f>
        <v>24036715</v>
      </c>
      <c r="M12" s="8">
        <f>СМП!D10</f>
        <v>1546399</v>
      </c>
      <c r="N12" s="8">
        <f>'Гемодиализ(пр.7-22)'!D10</f>
        <v>0</v>
      </c>
      <c r="O12" s="8">
        <f t="shared" si="6"/>
        <v>160369271</v>
      </c>
      <c r="P12" s="24">
        <f>'бюджет РБ'!D13</f>
        <v>10910165</v>
      </c>
      <c r="Q12" s="24">
        <f>'бюджет РБ'!P13</f>
        <v>360200</v>
      </c>
      <c r="R12" s="24">
        <f>'МБТ Расп.№109-р от 28.01.2022'!D11</f>
        <v>896948</v>
      </c>
      <c r="S12" s="139">
        <f>'МБТ Расп.№789-р от 07.04.2022'!D10</f>
        <v>2379650.8699999992</v>
      </c>
      <c r="T12" s="146">
        <f t="shared" ref="T12:T75" si="7">O12+P12+Q12+R12+S12</f>
        <v>174916234.87</v>
      </c>
    </row>
    <row r="13" spans="1:22" x14ac:dyDescent="0.2">
      <c r="A13" s="45">
        <v>3</v>
      </c>
      <c r="B13" s="66" t="s">
        <v>7</v>
      </c>
      <c r="C13" s="10" t="s">
        <v>8</v>
      </c>
      <c r="D13" s="8">
        <f>'КС '!D11</f>
        <v>183820702</v>
      </c>
      <c r="E13" s="8">
        <f>'ДС(пр.7-22)'!D11</f>
        <v>35605209</v>
      </c>
      <c r="F13" s="8">
        <f t="shared" si="5"/>
        <v>312194076</v>
      </c>
      <c r="G13" s="8">
        <f>'АПУ профилактика'!D12</f>
        <v>114784122</v>
      </c>
      <c r="H13" s="8">
        <f>'АПУ в неотл.форме'!D11</f>
        <v>21910547</v>
      </c>
      <c r="I13" s="8">
        <f>'АПУ обращения'!D12</f>
        <v>135044969</v>
      </c>
      <c r="J13" s="8">
        <f>'ОДИ ПГГ'!D11</f>
        <v>20237332</v>
      </c>
      <c r="K13" s="8">
        <f>'ОДИ МЗ РБ'!D12</f>
        <v>1294240</v>
      </c>
      <c r="L13" s="8">
        <f>'ФАП(пр.7-22)'!D11</f>
        <v>18922866</v>
      </c>
      <c r="M13" s="8">
        <f>СМП!D11</f>
        <v>139680244</v>
      </c>
      <c r="N13" s="8">
        <f>'Гемодиализ(пр.7-22)'!D11</f>
        <v>0</v>
      </c>
      <c r="O13" s="8">
        <f t="shared" si="6"/>
        <v>671300231</v>
      </c>
      <c r="P13" s="24">
        <f>'бюджет РБ'!D14</f>
        <v>18391861</v>
      </c>
      <c r="Q13" s="24">
        <f>'бюджет РБ'!P14</f>
        <v>270149</v>
      </c>
      <c r="R13" s="24">
        <f>'МБТ Расп.№109-р от 28.01.2022'!D12</f>
        <v>2748206</v>
      </c>
      <c r="S13" s="139">
        <f>'МБТ Расп.№789-р от 07.04.2022'!D11</f>
        <v>303873.71999999997</v>
      </c>
      <c r="T13" s="146">
        <f t="shared" si="7"/>
        <v>693014320.72000003</v>
      </c>
    </row>
    <row r="14" spans="1:22" ht="14.25" customHeight="1" x14ac:dyDescent="0.2">
      <c r="A14" s="45">
        <v>4</v>
      </c>
      <c r="B14" s="6" t="s">
        <v>9</v>
      </c>
      <c r="C14" s="7" t="s">
        <v>10</v>
      </c>
      <c r="D14" s="8">
        <f>'КС '!D12</f>
        <v>37920223</v>
      </c>
      <c r="E14" s="8">
        <f>'ДС(пр.7-22)'!D12</f>
        <v>13523328</v>
      </c>
      <c r="F14" s="8">
        <f t="shared" si="5"/>
        <v>120998001</v>
      </c>
      <c r="G14" s="8">
        <f>'АПУ профилактика'!D13</f>
        <v>36394497</v>
      </c>
      <c r="H14" s="8">
        <f>'АПУ в неотл.форме'!D12</f>
        <v>8509045</v>
      </c>
      <c r="I14" s="8">
        <f>'АПУ обращения'!D13</f>
        <v>42529897</v>
      </c>
      <c r="J14" s="8">
        <f>'ОДИ ПГГ'!D12</f>
        <v>991525</v>
      </c>
      <c r="K14" s="8">
        <f>'ОДИ МЗ РБ'!D13</f>
        <v>0</v>
      </c>
      <c r="L14" s="8">
        <f>'ФАП(пр.7-22)'!D12</f>
        <v>32573037</v>
      </c>
      <c r="M14" s="8">
        <f>СМП!D12</f>
        <v>1632531</v>
      </c>
      <c r="N14" s="8">
        <f>'Гемодиализ(пр.7-22)'!D12</f>
        <v>0</v>
      </c>
      <c r="O14" s="8">
        <f t="shared" si="6"/>
        <v>174074083</v>
      </c>
      <c r="P14" s="24">
        <f>'бюджет РБ'!D15</f>
        <v>9872144</v>
      </c>
      <c r="Q14" s="24">
        <f>'бюджет РБ'!P15</f>
        <v>470892</v>
      </c>
      <c r="R14" s="24">
        <f>'МБТ Расп.№109-р от 28.01.2022'!D13</f>
        <v>973091</v>
      </c>
      <c r="S14" s="139">
        <f>'МБТ Расп.№789-р от 07.04.2022'!D12</f>
        <v>145878.85999999999</v>
      </c>
      <c r="T14" s="146">
        <f t="shared" si="7"/>
        <v>185536088.86000001</v>
      </c>
    </row>
    <row r="15" spans="1:22" x14ac:dyDescent="0.2">
      <c r="A15" s="45">
        <v>5</v>
      </c>
      <c r="B15" s="6" t="s">
        <v>11</v>
      </c>
      <c r="C15" s="7" t="s">
        <v>12</v>
      </c>
      <c r="D15" s="8">
        <f>'КС '!D13</f>
        <v>43783459</v>
      </c>
      <c r="E15" s="8">
        <f>'ДС(пр.7-22)'!D13</f>
        <v>14187623</v>
      </c>
      <c r="F15" s="8">
        <f t="shared" si="5"/>
        <v>125043702</v>
      </c>
      <c r="G15" s="8">
        <f>'АПУ профилактика'!D14</f>
        <v>41647831</v>
      </c>
      <c r="H15" s="8">
        <f>'АПУ в неотл.форме'!D13</f>
        <v>9247797</v>
      </c>
      <c r="I15" s="8">
        <f>'АПУ обращения'!D14</f>
        <v>45560738</v>
      </c>
      <c r="J15" s="8">
        <f>'ОДИ ПГГ'!D13</f>
        <v>1647381</v>
      </c>
      <c r="K15" s="8">
        <f>'ОДИ МЗ РБ'!D14</f>
        <v>0</v>
      </c>
      <c r="L15" s="8">
        <f>'ФАП(пр.7-22)'!D13</f>
        <v>26939955</v>
      </c>
      <c r="M15" s="8">
        <f>СМП!D13</f>
        <v>0</v>
      </c>
      <c r="N15" s="8">
        <f>'Гемодиализ(пр.7-22)'!D13</f>
        <v>0</v>
      </c>
      <c r="O15" s="8">
        <f t="shared" si="6"/>
        <v>183014784</v>
      </c>
      <c r="P15" s="24">
        <f>'бюджет РБ'!D16</f>
        <v>9217439</v>
      </c>
      <c r="Q15" s="24">
        <f>'бюджет РБ'!P16</f>
        <v>371455</v>
      </c>
      <c r="R15" s="24">
        <f>'МБТ Расп.№109-р от 28.01.2022'!D14</f>
        <v>1061951</v>
      </c>
      <c r="S15" s="139">
        <f>'МБТ Расп.№789-р от 07.04.2022'!D13</f>
        <v>337400.37</v>
      </c>
      <c r="T15" s="146">
        <f t="shared" si="7"/>
        <v>194003029.37</v>
      </c>
    </row>
    <row r="16" spans="1:22" x14ac:dyDescent="0.2">
      <c r="A16" s="45">
        <v>6</v>
      </c>
      <c r="B16" s="66" t="s">
        <v>13</v>
      </c>
      <c r="C16" s="10" t="s">
        <v>14</v>
      </c>
      <c r="D16" s="8">
        <f>'КС '!D14</f>
        <v>630457038</v>
      </c>
      <c r="E16" s="8">
        <f>'ДС(пр.7-22)'!D14</f>
        <v>85999952</v>
      </c>
      <c r="F16" s="8">
        <f t="shared" si="5"/>
        <v>705885439</v>
      </c>
      <c r="G16" s="8">
        <f>'АПУ профилактика'!D15</f>
        <v>287789220</v>
      </c>
      <c r="H16" s="8">
        <f>'АПУ в неотл.форме'!D14</f>
        <v>61534298</v>
      </c>
      <c r="I16" s="8">
        <f>'АПУ обращения'!D15</f>
        <v>294027411</v>
      </c>
      <c r="J16" s="8">
        <f>'ОДИ ПГГ'!D14</f>
        <v>56680094</v>
      </c>
      <c r="K16" s="8">
        <f>'ОДИ МЗ РБ'!D15</f>
        <v>3029100</v>
      </c>
      <c r="L16" s="8">
        <f>'ФАП(пр.7-22)'!D14</f>
        <v>2825316</v>
      </c>
      <c r="M16" s="8">
        <f>СМП!D14</f>
        <v>291665743</v>
      </c>
      <c r="N16" s="8">
        <f>'Гемодиализ(пр.7-22)'!D14</f>
        <v>569985</v>
      </c>
      <c r="O16" s="8">
        <f t="shared" si="6"/>
        <v>1714578157</v>
      </c>
      <c r="P16" s="24">
        <f>'бюджет РБ'!D17</f>
        <v>34842716</v>
      </c>
      <c r="Q16" s="24">
        <f>'бюджет РБ'!P17</f>
        <v>22512</v>
      </c>
      <c r="R16" s="24">
        <f>'МБТ Расп.№109-р от 28.01.2022'!D15</f>
        <v>7117985</v>
      </c>
      <c r="S16" s="139">
        <f>'МБТ Расп.№789-р от 07.04.2022'!D14</f>
        <v>35639800.589999996</v>
      </c>
      <c r="T16" s="146">
        <f t="shared" si="7"/>
        <v>1792201170.5899999</v>
      </c>
    </row>
    <row r="17" spans="1:20" x14ac:dyDescent="0.2">
      <c r="A17" s="45">
        <v>7</v>
      </c>
      <c r="B17" s="11" t="s">
        <v>15</v>
      </c>
      <c r="C17" s="12" t="s">
        <v>16</v>
      </c>
      <c r="D17" s="8">
        <f>'КС '!D15</f>
        <v>142705713</v>
      </c>
      <c r="E17" s="8">
        <f>'ДС(пр.7-22)'!D15</f>
        <v>33253375</v>
      </c>
      <c r="F17" s="8">
        <f t="shared" si="5"/>
        <v>312814203</v>
      </c>
      <c r="G17" s="8">
        <f>'АПУ профилактика'!D16</f>
        <v>113742275</v>
      </c>
      <c r="H17" s="8">
        <f>'АПУ в неотл.форме'!D15</f>
        <v>23022387</v>
      </c>
      <c r="I17" s="8">
        <f>'АПУ обращения'!D16</f>
        <v>125656188</v>
      </c>
      <c r="J17" s="8">
        <f>'ОДИ ПГГ'!D15</f>
        <v>25372285</v>
      </c>
      <c r="K17" s="8">
        <f>'ОДИ МЗ РБ'!D16</f>
        <v>0</v>
      </c>
      <c r="L17" s="8">
        <f>'ФАП(пр.7-22)'!D15</f>
        <v>25021068</v>
      </c>
      <c r="M17" s="8">
        <f>СМП!D15</f>
        <v>0</v>
      </c>
      <c r="N17" s="8">
        <f>'Гемодиализ(пр.7-22)'!D15</f>
        <v>0</v>
      </c>
      <c r="O17" s="8">
        <f t="shared" si="6"/>
        <v>488773291</v>
      </c>
      <c r="P17" s="24">
        <f>'бюджет РБ'!D18</f>
        <v>12600786</v>
      </c>
      <c r="Q17" s="24">
        <f>'бюджет РБ'!P18</f>
        <v>300178</v>
      </c>
      <c r="R17" s="24">
        <f>'МБТ Расп.№109-р от 28.01.2022'!D16</f>
        <v>2736417</v>
      </c>
      <c r="S17" s="139">
        <f>'МБТ Расп.№789-р от 07.04.2022'!D15</f>
        <v>3088894.12</v>
      </c>
      <c r="T17" s="146">
        <f t="shared" si="7"/>
        <v>507499566.12</v>
      </c>
    </row>
    <row r="18" spans="1:20" x14ac:dyDescent="0.2">
      <c r="A18" s="45">
        <v>8</v>
      </c>
      <c r="B18" s="66" t="s">
        <v>17</v>
      </c>
      <c r="C18" s="10" t="s">
        <v>18</v>
      </c>
      <c r="D18" s="8">
        <f>'КС '!D16</f>
        <v>34342238</v>
      </c>
      <c r="E18" s="8">
        <f>'ДС(пр.7-22)'!D16</f>
        <v>14963136</v>
      </c>
      <c r="F18" s="8">
        <f t="shared" si="5"/>
        <v>135127483</v>
      </c>
      <c r="G18" s="8">
        <f>'АПУ профилактика'!D17</f>
        <v>44286336</v>
      </c>
      <c r="H18" s="8">
        <f>'АПУ в неотл.форме'!D16</f>
        <v>9819024</v>
      </c>
      <c r="I18" s="8">
        <f>'АПУ обращения'!D17</f>
        <v>56134952</v>
      </c>
      <c r="J18" s="8">
        <f>'ОДИ ПГГ'!D16</f>
        <v>65695</v>
      </c>
      <c r="K18" s="8">
        <f>'ОДИ МЗ РБ'!D17</f>
        <v>0</v>
      </c>
      <c r="L18" s="8">
        <f>'ФАП(пр.7-22)'!D16</f>
        <v>24821476</v>
      </c>
      <c r="M18" s="8">
        <f>СМП!D16</f>
        <v>0</v>
      </c>
      <c r="N18" s="8">
        <f>'Гемодиализ(пр.7-22)'!D16</f>
        <v>0</v>
      </c>
      <c r="O18" s="8">
        <f t="shared" si="6"/>
        <v>184432857</v>
      </c>
      <c r="P18" s="24">
        <f>'бюджет РБ'!D19</f>
        <v>9399578</v>
      </c>
      <c r="Q18" s="24">
        <f>'бюджет РБ'!P19</f>
        <v>332078</v>
      </c>
      <c r="R18" s="24">
        <f>'МБТ Расп.№109-р от 28.01.2022'!D17</f>
        <v>1123930</v>
      </c>
      <c r="S18" s="139">
        <f>'МБТ Расп.№789-р от 07.04.2022'!D16</f>
        <v>895973.9</v>
      </c>
      <c r="T18" s="146">
        <f t="shared" si="7"/>
        <v>196184416.90000001</v>
      </c>
    </row>
    <row r="19" spans="1:20" x14ac:dyDescent="0.2">
      <c r="A19" s="45">
        <v>9</v>
      </c>
      <c r="B19" s="66" t="s">
        <v>19</v>
      </c>
      <c r="C19" s="10" t="s">
        <v>20</v>
      </c>
      <c r="D19" s="8">
        <f>'КС '!D17</f>
        <v>52710214</v>
      </c>
      <c r="E19" s="8">
        <f>'ДС(пр.7-22)'!D17</f>
        <v>13796883</v>
      </c>
      <c r="F19" s="8">
        <f t="shared" si="5"/>
        <v>131353341</v>
      </c>
      <c r="G19" s="8">
        <f>'АПУ профилактика'!D18</f>
        <v>40801987</v>
      </c>
      <c r="H19" s="8">
        <f>'АПУ в неотл.форме'!D17</f>
        <v>8931251</v>
      </c>
      <c r="I19" s="8">
        <f>'АПУ обращения'!D18</f>
        <v>44618228</v>
      </c>
      <c r="J19" s="8">
        <f>'ОДИ ПГГ'!D17</f>
        <v>1290049</v>
      </c>
      <c r="K19" s="8">
        <f>'ОДИ МЗ РБ'!D18</f>
        <v>0</v>
      </c>
      <c r="L19" s="8">
        <f>'ФАП(пр.7-22)'!D17</f>
        <v>35711826</v>
      </c>
      <c r="M19" s="8">
        <f>СМП!D17</f>
        <v>1715478</v>
      </c>
      <c r="N19" s="8">
        <f>'Гемодиализ(пр.7-22)'!D17</f>
        <v>0</v>
      </c>
      <c r="O19" s="8">
        <f t="shared" si="6"/>
        <v>199575916</v>
      </c>
      <c r="P19" s="24">
        <f>'бюджет РБ'!D20</f>
        <v>6073992</v>
      </c>
      <c r="Q19" s="24">
        <f>'бюджет РБ'!P20</f>
        <v>495274</v>
      </c>
      <c r="R19" s="24">
        <f>'МБТ Расп.№109-р от 28.01.2022'!D18</f>
        <v>963934</v>
      </c>
      <c r="S19" s="139">
        <f>'МБТ Расп.№789-р от 07.04.2022'!D17</f>
        <v>4483377.790000001</v>
      </c>
      <c r="T19" s="146">
        <f t="shared" si="7"/>
        <v>211592493.78999999</v>
      </c>
    </row>
    <row r="20" spans="1:20" x14ac:dyDescent="0.2">
      <c r="A20" s="45">
        <v>10</v>
      </c>
      <c r="B20" s="66" t="s">
        <v>21</v>
      </c>
      <c r="C20" s="10" t="s">
        <v>22</v>
      </c>
      <c r="D20" s="8">
        <f>'КС '!D18</f>
        <v>35558621</v>
      </c>
      <c r="E20" s="8">
        <f>'ДС(пр.7-22)'!D18</f>
        <v>15678245</v>
      </c>
      <c r="F20" s="8">
        <f t="shared" si="5"/>
        <v>135289277</v>
      </c>
      <c r="G20" s="8">
        <f>'АПУ профилактика'!D19</f>
        <v>47858206</v>
      </c>
      <c r="H20" s="8">
        <f>'АПУ в неотл.форме'!D18</f>
        <v>10678168</v>
      </c>
      <c r="I20" s="8">
        <f>'АПУ обращения'!D19</f>
        <v>49931370</v>
      </c>
      <c r="J20" s="8">
        <f>'ОДИ ПГГ'!D18</f>
        <v>1462077</v>
      </c>
      <c r="K20" s="8">
        <f>'ОДИ МЗ РБ'!D19</f>
        <v>0</v>
      </c>
      <c r="L20" s="8">
        <f>'ФАП(пр.7-22)'!D18</f>
        <v>25359456</v>
      </c>
      <c r="M20" s="8">
        <f>СМП!D18</f>
        <v>0</v>
      </c>
      <c r="N20" s="8">
        <f>'Гемодиализ(пр.7-22)'!D18</f>
        <v>0</v>
      </c>
      <c r="O20" s="8">
        <f t="shared" si="6"/>
        <v>186526143</v>
      </c>
      <c r="P20" s="24">
        <f>'бюджет РБ'!D21</f>
        <v>9276993</v>
      </c>
      <c r="Q20" s="24">
        <f>'бюджет РБ'!P21</f>
        <v>342397</v>
      </c>
      <c r="R20" s="24">
        <f>'МБТ Расп.№109-р от 28.01.2022'!D19</f>
        <v>1248250</v>
      </c>
      <c r="S20" s="139">
        <f>'МБТ Расп.№789-р от 07.04.2022'!D18</f>
        <v>4030.31</v>
      </c>
      <c r="T20" s="146">
        <f t="shared" si="7"/>
        <v>197397813.31</v>
      </c>
    </row>
    <row r="21" spans="1:20" x14ac:dyDescent="0.2">
      <c r="A21" s="45">
        <v>11</v>
      </c>
      <c r="B21" s="66" t="s">
        <v>23</v>
      </c>
      <c r="C21" s="10" t="s">
        <v>24</v>
      </c>
      <c r="D21" s="8">
        <f>'КС '!D19</f>
        <v>43963153</v>
      </c>
      <c r="E21" s="8">
        <f>'ДС(пр.7-22)'!D19</f>
        <v>13420778</v>
      </c>
      <c r="F21" s="8">
        <f t="shared" si="5"/>
        <v>117945391</v>
      </c>
      <c r="G21" s="8">
        <f>'АПУ профилактика'!D20</f>
        <v>41336788</v>
      </c>
      <c r="H21" s="8">
        <f>'АПУ в неотл.форме'!D19</f>
        <v>9087347</v>
      </c>
      <c r="I21" s="8">
        <f>'АПУ обращения'!D20</f>
        <v>42335285</v>
      </c>
      <c r="J21" s="8">
        <f>'ОДИ ПГГ'!D19</f>
        <v>1386455</v>
      </c>
      <c r="K21" s="8">
        <f>'ОДИ МЗ РБ'!D20</f>
        <v>0</v>
      </c>
      <c r="L21" s="8">
        <f>'ФАП(пр.7-22)'!D19</f>
        <v>23799516</v>
      </c>
      <c r="M21" s="8">
        <f>СМП!D19</f>
        <v>1731696</v>
      </c>
      <c r="N21" s="8">
        <f>'Гемодиализ(пр.7-22)'!D19</f>
        <v>0</v>
      </c>
      <c r="O21" s="8">
        <f t="shared" si="6"/>
        <v>177061018</v>
      </c>
      <c r="P21" s="24">
        <f>'бюджет РБ'!D22</f>
        <v>9290469</v>
      </c>
      <c r="Q21" s="24">
        <f>'бюджет РБ'!P22</f>
        <v>348942</v>
      </c>
      <c r="R21" s="24">
        <f>'МБТ Расп.№109-р от 28.01.2022'!D20</f>
        <v>1044588</v>
      </c>
      <c r="S21" s="139">
        <f>'МБТ Расп.№789-р от 07.04.2022'!D19</f>
        <v>175454.37999999998</v>
      </c>
      <c r="T21" s="146">
        <f t="shared" si="7"/>
        <v>187920471.38</v>
      </c>
    </row>
    <row r="22" spans="1:20" x14ac:dyDescent="0.2">
      <c r="A22" s="45">
        <v>12</v>
      </c>
      <c r="B22" s="66" t="s">
        <v>25</v>
      </c>
      <c r="C22" s="10" t="s">
        <v>26</v>
      </c>
      <c r="D22" s="8">
        <f>'КС '!D20</f>
        <v>110958111</v>
      </c>
      <c r="E22" s="8">
        <f>'ДС(пр.7-22)'!D20</f>
        <v>25181374</v>
      </c>
      <c r="F22" s="8">
        <f t="shared" si="5"/>
        <v>232765262</v>
      </c>
      <c r="G22" s="8">
        <f>'АПУ профилактика'!D21</f>
        <v>77132013</v>
      </c>
      <c r="H22" s="8">
        <f>'АПУ в неотл.форме'!D20</f>
        <v>17382780</v>
      </c>
      <c r="I22" s="8">
        <f>'АПУ обращения'!D21</f>
        <v>95111114</v>
      </c>
      <c r="J22" s="8">
        <f>'ОДИ ПГГ'!D20</f>
        <v>2511468</v>
      </c>
      <c r="K22" s="8">
        <f>'ОДИ МЗ РБ'!D21</f>
        <v>0</v>
      </c>
      <c r="L22" s="8">
        <f>'ФАП(пр.7-22)'!D20</f>
        <v>40627887</v>
      </c>
      <c r="M22" s="8">
        <f>СМП!D20</f>
        <v>0</v>
      </c>
      <c r="N22" s="8">
        <f>'Гемодиализ(пр.7-22)'!D20</f>
        <v>0</v>
      </c>
      <c r="O22" s="8">
        <f t="shared" si="6"/>
        <v>368904747</v>
      </c>
      <c r="P22" s="24">
        <f>'бюджет РБ'!D23</f>
        <v>10642730</v>
      </c>
      <c r="Q22" s="24">
        <f>'бюджет РБ'!P23</f>
        <v>478409</v>
      </c>
      <c r="R22" s="24">
        <f>'МБТ Расп.№109-р от 28.01.2022'!D21</f>
        <v>2071877</v>
      </c>
      <c r="S22" s="139">
        <f>'МБТ Расп.№789-р от 07.04.2022'!D20</f>
        <v>4506891.1200000029</v>
      </c>
      <c r="T22" s="146">
        <f t="shared" si="7"/>
        <v>386604654.12</v>
      </c>
    </row>
    <row r="23" spans="1:20" x14ac:dyDescent="0.2">
      <c r="A23" s="45">
        <v>13</v>
      </c>
      <c r="B23" s="66" t="s">
        <v>390</v>
      </c>
      <c r="C23" s="7" t="s">
        <v>356</v>
      </c>
      <c r="D23" s="8">
        <f>'КС '!D21</f>
        <v>0</v>
      </c>
      <c r="E23" s="8">
        <f>'ДС(пр.7-22)'!D21</f>
        <v>0</v>
      </c>
      <c r="F23" s="8">
        <f t="shared" ref="F23" si="8">G23+H23+I23+J23+K23+L23</f>
        <v>5830952</v>
      </c>
      <c r="G23" s="8">
        <f>'АПУ профилактика'!D22</f>
        <v>0</v>
      </c>
      <c r="H23" s="8">
        <f>'АПУ в неотл.форме'!D21</f>
        <v>0</v>
      </c>
      <c r="I23" s="8">
        <f>'АПУ обращения'!D22</f>
        <v>0</v>
      </c>
      <c r="J23" s="8">
        <f>'ОДИ ПГГ'!D21</f>
        <v>5830952</v>
      </c>
      <c r="K23" s="8">
        <f>'ОДИ МЗ РБ'!D22</f>
        <v>0</v>
      </c>
      <c r="L23" s="8">
        <f>'ФАП(пр.7-22)'!D21</f>
        <v>0</v>
      </c>
      <c r="M23" s="8">
        <f>СМП!D21</f>
        <v>0</v>
      </c>
      <c r="N23" s="8">
        <f>'Гемодиализ(пр.7-22)'!D21</f>
        <v>0</v>
      </c>
      <c r="O23" s="8">
        <f t="shared" ref="O23" si="9">D23+E23+F23+M23+N23</f>
        <v>5830952</v>
      </c>
      <c r="P23" s="24">
        <f>'бюджет РБ'!D24</f>
        <v>0</v>
      </c>
      <c r="Q23" s="24">
        <f>'бюджет РБ'!P24</f>
        <v>0</v>
      </c>
      <c r="R23" s="24">
        <f>'МБТ Расп.№109-р от 28.01.2022'!D22</f>
        <v>0</v>
      </c>
      <c r="S23" s="139">
        <f>'МБТ Расп.№789-р от 07.04.2022'!D21</f>
        <v>0</v>
      </c>
      <c r="T23" s="146">
        <f t="shared" si="7"/>
        <v>5830952</v>
      </c>
    </row>
    <row r="24" spans="1:20" x14ac:dyDescent="0.2">
      <c r="A24" s="45">
        <v>14</v>
      </c>
      <c r="B24" s="6" t="s">
        <v>27</v>
      </c>
      <c r="C24" s="10" t="s">
        <v>28</v>
      </c>
      <c r="D24" s="8">
        <f>'КС '!D22</f>
        <v>0</v>
      </c>
      <c r="E24" s="8">
        <f>'ДС(пр.7-22)'!D22</f>
        <v>65405</v>
      </c>
      <c r="F24" s="8">
        <f t="shared" si="5"/>
        <v>80966</v>
      </c>
      <c r="G24" s="8">
        <f>'АПУ профилактика'!D23</f>
        <v>0</v>
      </c>
      <c r="H24" s="8">
        <f>'АПУ в неотл.форме'!D22</f>
        <v>0</v>
      </c>
      <c r="I24" s="8">
        <f>'АПУ обращения'!D23</f>
        <v>80966</v>
      </c>
      <c r="J24" s="8">
        <f>'ОДИ ПГГ'!D22</f>
        <v>0</v>
      </c>
      <c r="K24" s="8">
        <f>'ОДИ МЗ РБ'!D23</f>
        <v>0</v>
      </c>
      <c r="L24" s="8">
        <f>'ФАП(пр.7-22)'!D22</f>
        <v>0</v>
      </c>
      <c r="M24" s="8">
        <f>СМП!D22</f>
        <v>0</v>
      </c>
      <c r="N24" s="8">
        <f>'Гемодиализ(пр.7-22)'!D22</f>
        <v>0</v>
      </c>
      <c r="O24" s="8">
        <f t="shared" si="6"/>
        <v>146371</v>
      </c>
      <c r="P24" s="24">
        <f>'бюджет РБ'!D25</f>
        <v>0</v>
      </c>
      <c r="Q24" s="24">
        <f>'бюджет РБ'!P25</f>
        <v>0</v>
      </c>
      <c r="R24" s="24">
        <f>'МБТ Расп.№109-р от 28.01.2022'!D23</f>
        <v>0</v>
      </c>
      <c r="S24" s="139">
        <f>'МБТ Расп.№789-р от 07.04.2022'!D22</f>
        <v>0</v>
      </c>
      <c r="T24" s="146">
        <f t="shared" si="7"/>
        <v>146371</v>
      </c>
    </row>
    <row r="25" spans="1:20" x14ac:dyDescent="0.2">
      <c r="A25" s="45">
        <v>15</v>
      </c>
      <c r="B25" s="66" t="s">
        <v>29</v>
      </c>
      <c r="C25" s="10" t="s">
        <v>30</v>
      </c>
      <c r="D25" s="8">
        <f>'КС '!D23</f>
        <v>42725573</v>
      </c>
      <c r="E25" s="8">
        <f>'ДС(пр.7-22)'!D23</f>
        <v>17607248</v>
      </c>
      <c r="F25" s="8">
        <f t="shared" si="5"/>
        <v>140536241</v>
      </c>
      <c r="G25" s="8">
        <f>'АПУ профилактика'!D24</f>
        <v>50089964</v>
      </c>
      <c r="H25" s="8">
        <f>'АПУ в неотл.форме'!D23</f>
        <v>10988474</v>
      </c>
      <c r="I25" s="8">
        <f>'АПУ обращения'!D24</f>
        <v>54030114</v>
      </c>
      <c r="J25" s="8">
        <f>'ОДИ ПГГ'!D23</f>
        <v>894736</v>
      </c>
      <c r="K25" s="8">
        <f>'ОДИ МЗ РБ'!D24</f>
        <v>0</v>
      </c>
      <c r="L25" s="8">
        <f>'ФАП(пр.7-22)'!D23</f>
        <v>24532953</v>
      </c>
      <c r="M25" s="8">
        <f>СМП!D23</f>
        <v>0</v>
      </c>
      <c r="N25" s="8">
        <f>'Гемодиализ(пр.7-22)'!D23</f>
        <v>0</v>
      </c>
      <c r="O25" s="8">
        <f t="shared" si="6"/>
        <v>200869062</v>
      </c>
      <c r="P25" s="24">
        <f>'бюджет РБ'!D26</f>
        <v>9901201</v>
      </c>
      <c r="Q25" s="24">
        <f>'бюджет РБ'!P26</f>
        <v>339516</v>
      </c>
      <c r="R25" s="24">
        <f>'МБТ Расп.№109-р от 28.01.2022'!D24</f>
        <v>1391254</v>
      </c>
      <c r="S25" s="139">
        <f>'МБТ Расп.№789-р от 07.04.2022'!D23</f>
        <v>2803855.62</v>
      </c>
      <c r="T25" s="146">
        <f t="shared" si="7"/>
        <v>215304888.62</v>
      </c>
    </row>
    <row r="26" spans="1:20" x14ac:dyDescent="0.2">
      <c r="A26" s="45">
        <v>16</v>
      </c>
      <c r="B26" s="66" t="s">
        <v>31</v>
      </c>
      <c r="C26" s="10" t="s">
        <v>32</v>
      </c>
      <c r="D26" s="8">
        <f>'КС '!D24</f>
        <v>64121689</v>
      </c>
      <c r="E26" s="8">
        <f>'ДС(пр.7-22)'!D24</f>
        <v>22661190</v>
      </c>
      <c r="F26" s="8">
        <f t="shared" si="5"/>
        <v>201632311</v>
      </c>
      <c r="G26" s="8">
        <f>'АПУ профилактика'!D25</f>
        <v>74919261</v>
      </c>
      <c r="H26" s="8">
        <f>'АПУ в неотл.форме'!D24</f>
        <v>16251488</v>
      </c>
      <c r="I26" s="8">
        <f>'АПУ обращения'!D25</f>
        <v>64114364</v>
      </c>
      <c r="J26" s="8">
        <f>'ОДИ ПГГ'!D24</f>
        <v>550244</v>
      </c>
      <c r="K26" s="8">
        <f>'ОДИ МЗ РБ'!D25</f>
        <v>0</v>
      </c>
      <c r="L26" s="8">
        <f>'ФАП(пр.7-22)'!D24</f>
        <v>45796954</v>
      </c>
      <c r="M26" s="8">
        <f>СМП!D24</f>
        <v>0</v>
      </c>
      <c r="N26" s="8">
        <f>'Гемодиализ(пр.7-22)'!D24</f>
        <v>0</v>
      </c>
      <c r="O26" s="8">
        <f t="shared" si="6"/>
        <v>288415190</v>
      </c>
      <c r="P26" s="24">
        <f>'бюджет РБ'!D27</f>
        <v>10479373</v>
      </c>
      <c r="Q26" s="24">
        <f>'бюджет РБ'!P27</f>
        <v>652860</v>
      </c>
      <c r="R26" s="24">
        <f>'МБТ Расп.№109-р от 28.01.2022'!D25</f>
        <v>2028529</v>
      </c>
      <c r="S26" s="139">
        <f>'МБТ Расп.№789-р от 07.04.2022'!D24</f>
        <v>1369220.9699999993</v>
      </c>
      <c r="T26" s="146">
        <f t="shared" si="7"/>
        <v>302945172.97000003</v>
      </c>
    </row>
    <row r="27" spans="1:20" x14ac:dyDescent="0.2">
      <c r="A27" s="45">
        <v>17</v>
      </c>
      <c r="B27" s="66" t="s">
        <v>33</v>
      </c>
      <c r="C27" s="10" t="s">
        <v>34</v>
      </c>
      <c r="D27" s="8">
        <f>'КС '!D25</f>
        <v>97878033</v>
      </c>
      <c r="E27" s="8">
        <f>'ДС(пр.7-22)'!D25</f>
        <v>31742997</v>
      </c>
      <c r="F27" s="8">
        <f t="shared" si="5"/>
        <v>289689824</v>
      </c>
      <c r="G27" s="8">
        <f>'АПУ профилактика'!D26</f>
        <v>107181919</v>
      </c>
      <c r="H27" s="8">
        <f>'АПУ в неотл.форме'!D25</f>
        <v>21959066</v>
      </c>
      <c r="I27" s="8">
        <f>'АПУ обращения'!D26</f>
        <v>109899962</v>
      </c>
      <c r="J27" s="8">
        <f>'ОДИ ПГГ'!D25</f>
        <v>7806859</v>
      </c>
      <c r="K27" s="8">
        <f>'ОДИ МЗ РБ'!D26</f>
        <v>0</v>
      </c>
      <c r="L27" s="8">
        <f>'ФАП(пр.7-22)'!D25</f>
        <v>42842018</v>
      </c>
      <c r="M27" s="8">
        <f>СМП!D25</f>
        <v>0</v>
      </c>
      <c r="N27" s="8">
        <f>'Гемодиализ(пр.7-22)'!D25</f>
        <v>0</v>
      </c>
      <c r="O27" s="8">
        <f t="shared" si="6"/>
        <v>419310854</v>
      </c>
      <c r="P27" s="24">
        <f>'бюджет РБ'!D28</f>
        <v>13056428</v>
      </c>
      <c r="Q27" s="24">
        <f>'бюджет РБ'!P28</f>
        <v>641604</v>
      </c>
      <c r="R27" s="24">
        <f>'МБТ Расп.№109-р от 28.01.2022'!D26</f>
        <v>2618650</v>
      </c>
      <c r="S27" s="139">
        <f>'МБТ Расп.№789-р от 07.04.2022'!D25</f>
        <v>2056937.2799999998</v>
      </c>
      <c r="T27" s="146">
        <f t="shared" si="7"/>
        <v>437684473.27999997</v>
      </c>
    </row>
    <row r="28" spans="1:20" x14ac:dyDescent="0.2">
      <c r="A28" s="45">
        <v>18</v>
      </c>
      <c r="B28" s="66" t="s">
        <v>35</v>
      </c>
      <c r="C28" s="10" t="s">
        <v>36</v>
      </c>
      <c r="D28" s="8">
        <f>'КС '!D26</f>
        <v>530186780</v>
      </c>
      <c r="E28" s="8">
        <f>'ДС(пр.7-22)'!D26</f>
        <v>61203794</v>
      </c>
      <c r="F28" s="8">
        <f t="shared" si="5"/>
        <v>537267552</v>
      </c>
      <c r="G28" s="8">
        <f>'АПУ профилактика'!D27</f>
        <v>208296553</v>
      </c>
      <c r="H28" s="8">
        <f>'АПУ в неотл.форме'!D26</f>
        <v>31178161</v>
      </c>
      <c r="I28" s="8">
        <f>'АПУ обращения'!D27</f>
        <v>209462606</v>
      </c>
      <c r="J28" s="8">
        <f>'ОДИ ПГГ'!D26</f>
        <v>55305019</v>
      </c>
      <c r="K28" s="8">
        <f>'ОДИ МЗ РБ'!D27</f>
        <v>2387150</v>
      </c>
      <c r="L28" s="8">
        <f>'ФАП(пр.7-22)'!D26</f>
        <v>30638063</v>
      </c>
      <c r="M28" s="8">
        <f>СМП!D26</f>
        <v>199687726</v>
      </c>
      <c r="N28" s="8">
        <f>'Гемодиализ(пр.7-22)'!D26</f>
        <v>0</v>
      </c>
      <c r="O28" s="8">
        <f t="shared" si="6"/>
        <v>1328345852</v>
      </c>
      <c r="P28" s="24">
        <f>'бюджет РБ'!D29</f>
        <v>25609579</v>
      </c>
      <c r="Q28" s="24">
        <f>'бюджет РБ'!P29</f>
        <v>448374</v>
      </c>
      <c r="R28" s="24">
        <f>'МБТ Расп.№109-р от 28.01.2022'!D27</f>
        <v>4642285</v>
      </c>
      <c r="S28" s="139">
        <f>'МБТ Расп.№789-р от 07.04.2022'!D26</f>
        <v>1557189.8600000003</v>
      </c>
      <c r="T28" s="146">
        <f t="shared" si="7"/>
        <v>1360603279.8599999</v>
      </c>
    </row>
    <row r="29" spans="1:20" x14ac:dyDescent="0.2">
      <c r="A29" s="45">
        <v>19</v>
      </c>
      <c r="B29" s="6" t="s">
        <v>37</v>
      </c>
      <c r="C29" s="7" t="s">
        <v>38</v>
      </c>
      <c r="D29" s="8">
        <f>'КС '!D27</f>
        <v>26448728</v>
      </c>
      <c r="E29" s="8">
        <f>'ДС(пр.7-22)'!D27</f>
        <v>9936343</v>
      </c>
      <c r="F29" s="8">
        <f t="shared" si="5"/>
        <v>98040285</v>
      </c>
      <c r="G29" s="8">
        <f>'АПУ профилактика'!D28</f>
        <v>31894326</v>
      </c>
      <c r="H29" s="8">
        <f>'АПУ в неотл.форме'!D27</f>
        <v>6543546</v>
      </c>
      <c r="I29" s="8">
        <f>'АПУ обращения'!D28</f>
        <v>39596881</v>
      </c>
      <c r="J29" s="8">
        <f>'ОДИ ПГГ'!D27</f>
        <v>508708</v>
      </c>
      <c r="K29" s="8">
        <f>'ОДИ МЗ РБ'!D28</f>
        <v>0</v>
      </c>
      <c r="L29" s="8">
        <f>'ФАП(пр.7-22)'!D27</f>
        <v>19496824</v>
      </c>
      <c r="M29" s="8">
        <f>СМП!D27</f>
        <v>0</v>
      </c>
      <c r="N29" s="8">
        <f>'Гемодиализ(пр.7-22)'!D27</f>
        <v>0</v>
      </c>
      <c r="O29" s="8">
        <f t="shared" si="6"/>
        <v>134425356</v>
      </c>
      <c r="P29" s="24">
        <f>'бюджет РБ'!D30</f>
        <v>5577238</v>
      </c>
      <c r="Q29" s="24">
        <f>'бюджет РБ'!P30</f>
        <v>281404</v>
      </c>
      <c r="R29" s="24">
        <f>'МБТ Расп.№109-р от 28.01.2022'!D28</f>
        <v>820788</v>
      </c>
      <c r="S29" s="139">
        <f>'МБТ Расп.№789-р от 07.04.2022'!D27</f>
        <v>170485.56</v>
      </c>
      <c r="T29" s="146">
        <f t="shared" si="7"/>
        <v>141275271.56</v>
      </c>
    </row>
    <row r="30" spans="1:20" x14ac:dyDescent="0.2">
      <c r="A30" s="45">
        <v>20</v>
      </c>
      <c r="B30" s="6" t="s">
        <v>39</v>
      </c>
      <c r="C30" s="7" t="s">
        <v>40</v>
      </c>
      <c r="D30" s="8">
        <f>'КС '!D28</f>
        <v>25104004</v>
      </c>
      <c r="E30" s="8">
        <f>'ДС(пр.7-22)'!D28</f>
        <v>8808600</v>
      </c>
      <c r="F30" s="8">
        <f t="shared" si="5"/>
        <v>73561420</v>
      </c>
      <c r="G30" s="8">
        <f>'АПУ профилактика'!D29</f>
        <v>25916818</v>
      </c>
      <c r="H30" s="8">
        <f>'АПУ в неотл.форме'!D28</f>
        <v>6038405</v>
      </c>
      <c r="I30" s="8">
        <f>'АПУ обращения'!D29</f>
        <v>24750898</v>
      </c>
      <c r="J30" s="8">
        <f>'ОДИ ПГГ'!D28</f>
        <v>264233</v>
      </c>
      <c r="K30" s="8">
        <f>'ОДИ МЗ РБ'!D29</f>
        <v>0</v>
      </c>
      <c r="L30" s="8">
        <f>'ФАП(пр.7-22)'!D28</f>
        <v>16591066</v>
      </c>
      <c r="M30" s="8">
        <f>СМП!D28</f>
        <v>0</v>
      </c>
      <c r="N30" s="8">
        <f>'Гемодиализ(пр.7-22)'!D28</f>
        <v>0</v>
      </c>
      <c r="O30" s="8">
        <f t="shared" si="6"/>
        <v>107474024</v>
      </c>
      <c r="P30" s="24">
        <f>'бюджет РБ'!D31</f>
        <v>10596740</v>
      </c>
      <c r="Q30" s="24">
        <f>'бюджет РБ'!P31</f>
        <v>273878</v>
      </c>
      <c r="R30" s="24">
        <f>'МБТ Расп.№109-р от 28.01.2022'!D29</f>
        <v>640637</v>
      </c>
      <c r="S30" s="139">
        <f>'МБТ Расп.№789-р от 07.04.2022'!D28</f>
        <v>0</v>
      </c>
      <c r="T30" s="146">
        <f t="shared" si="7"/>
        <v>118985279</v>
      </c>
    </row>
    <row r="31" spans="1:20" x14ac:dyDescent="0.2">
      <c r="A31" s="45">
        <v>21</v>
      </c>
      <c r="B31" s="6" t="s">
        <v>41</v>
      </c>
      <c r="C31" s="7" t="s">
        <v>42</v>
      </c>
      <c r="D31" s="8">
        <f>'КС '!D29</f>
        <v>173915789</v>
      </c>
      <c r="E31" s="8">
        <f>'ДС(пр.7-22)'!D29</f>
        <v>39037635</v>
      </c>
      <c r="F31" s="8">
        <f t="shared" si="5"/>
        <v>355583174</v>
      </c>
      <c r="G31" s="8">
        <f>'АПУ профилактика'!D30</f>
        <v>127856191</v>
      </c>
      <c r="H31" s="8">
        <f>'АПУ в неотл.форме'!D29</f>
        <v>24780553</v>
      </c>
      <c r="I31" s="8">
        <f>'АПУ обращения'!D30</f>
        <v>160250349</v>
      </c>
      <c r="J31" s="8">
        <f>'ОДИ ПГГ'!D29</f>
        <v>5324760</v>
      </c>
      <c r="K31" s="8">
        <f>'ОДИ МЗ РБ'!D30</f>
        <v>0</v>
      </c>
      <c r="L31" s="8">
        <f>'ФАП(пр.7-22)'!D29</f>
        <v>37371321</v>
      </c>
      <c r="M31" s="8">
        <f>СМП!D29</f>
        <v>0</v>
      </c>
      <c r="N31" s="8">
        <f>'Гемодиализ(пр.7-22)'!D29</f>
        <v>0</v>
      </c>
      <c r="O31" s="8">
        <f t="shared" si="6"/>
        <v>568536598</v>
      </c>
      <c r="P31" s="24">
        <f>'бюджет РБ'!D32</f>
        <v>14561306</v>
      </c>
      <c r="Q31" s="24">
        <f>'бюджет РБ'!P32</f>
        <v>472761</v>
      </c>
      <c r="R31" s="24">
        <f>'МБТ Расп.№109-р от 28.01.2022'!D30</f>
        <v>3348693</v>
      </c>
      <c r="S31" s="139">
        <f>'МБТ Расп.№789-р от 07.04.2022'!D29</f>
        <v>1049741.7399999998</v>
      </c>
      <c r="T31" s="146">
        <f t="shared" si="7"/>
        <v>587969099.74000001</v>
      </c>
    </row>
    <row r="32" spans="1:20" x14ac:dyDescent="0.2">
      <c r="A32" s="45">
        <v>22</v>
      </c>
      <c r="B32" s="6" t="s">
        <v>43</v>
      </c>
      <c r="C32" s="7" t="s">
        <v>44</v>
      </c>
      <c r="D32" s="8">
        <f>'КС '!D30</f>
        <v>300641433</v>
      </c>
      <c r="E32" s="8">
        <f>'ДС(пр.7-22)'!D30</f>
        <v>32564281</v>
      </c>
      <c r="F32" s="8">
        <f t="shared" si="5"/>
        <v>291754719</v>
      </c>
      <c r="G32" s="8">
        <f>'АПУ профилактика'!D31</f>
        <v>113591758</v>
      </c>
      <c r="H32" s="8">
        <f>'АПУ в неотл.форме'!D30</f>
        <v>22314314</v>
      </c>
      <c r="I32" s="8">
        <f>'АПУ обращения'!D31</f>
        <v>128648682</v>
      </c>
      <c r="J32" s="8">
        <f>'ОДИ ПГГ'!D30</f>
        <v>23933417</v>
      </c>
      <c r="K32" s="8">
        <f>'ОДИ МЗ РБ'!D31</f>
        <v>2388000</v>
      </c>
      <c r="L32" s="8">
        <f>'ФАП(пр.7-22)'!D30</f>
        <v>878548</v>
      </c>
      <c r="M32" s="8">
        <f>СМП!D30</f>
        <v>140260298</v>
      </c>
      <c r="N32" s="8">
        <f>'Гемодиализ(пр.7-22)'!D30</f>
        <v>0</v>
      </c>
      <c r="O32" s="8">
        <f t="shared" si="6"/>
        <v>765220731</v>
      </c>
      <c r="P32" s="24">
        <f>'бюджет РБ'!D33</f>
        <v>17425166</v>
      </c>
      <c r="Q32" s="24">
        <f>'бюджет РБ'!P33</f>
        <v>11256</v>
      </c>
      <c r="R32" s="24">
        <f>'МБТ Расп.№109-р от 28.01.2022'!D31</f>
        <v>2709103</v>
      </c>
      <c r="S32" s="139">
        <f>'МБТ Расп.№789-р от 07.04.2022'!D30</f>
        <v>4665251.870000001</v>
      </c>
      <c r="T32" s="146">
        <f t="shared" si="7"/>
        <v>790031507.87</v>
      </c>
    </row>
    <row r="33" spans="1:20" x14ac:dyDescent="0.2">
      <c r="A33" s="45">
        <v>23</v>
      </c>
      <c r="B33" s="66" t="s">
        <v>45</v>
      </c>
      <c r="C33" s="10" t="s">
        <v>46</v>
      </c>
      <c r="D33" s="8">
        <f>'КС '!D31</f>
        <v>0</v>
      </c>
      <c r="E33" s="8">
        <f>'ДС(пр.7-22)'!D31</f>
        <v>7209291</v>
      </c>
      <c r="F33" s="8">
        <f t="shared" si="5"/>
        <v>121875485</v>
      </c>
      <c r="G33" s="8">
        <f>'АПУ профилактика'!D32</f>
        <v>52208573</v>
      </c>
      <c r="H33" s="8">
        <f>'АПУ в неотл.форме'!D31</f>
        <v>10470377</v>
      </c>
      <c r="I33" s="8">
        <f>'АПУ обращения'!D32</f>
        <v>58251776</v>
      </c>
      <c r="J33" s="8">
        <f>'ОДИ ПГГ'!D31</f>
        <v>944759</v>
      </c>
      <c r="K33" s="8">
        <f>'ОДИ МЗ РБ'!D32</f>
        <v>0</v>
      </c>
      <c r="L33" s="8">
        <f>'ФАП(пр.7-22)'!D31</f>
        <v>0</v>
      </c>
      <c r="M33" s="8">
        <f>СМП!D31</f>
        <v>23845903</v>
      </c>
      <c r="N33" s="8">
        <f>'Гемодиализ(пр.7-22)'!D31</f>
        <v>0</v>
      </c>
      <c r="O33" s="8">
        <f t="shared" si="6"/>
        <v>152930679</v>
      </c>
      <c r="P33" s="24">
        <f>'бюджет РБ'!D34</f>
        <v>0</v>
      </c>
      <c r="Q33" s="24">
        <f>'бюджет РБ'!P34</f>
        <v>0</v>
      </c>
      <c r="R33" s="24">
        <f>'МБТ Расп.№109-р от 28.01.2022'!D32</f>
        <v>1172799</v>
      </c>
      <c r="S33" s="139">
        <f>'МБТ Расп.№789-р от 07.04.2022'!D31</f>
        <v>0</v>
      </c>
      <c r="T33" s="146">
        <f t="shared" si="7"/>
        <v>154103478</v>
      </c>
    </row>
    <row r="34" spans="1:20" ht="12" customHeight="1" x14ac:dyDescent="0.2">
      <c r="A34" s="45">
        <v>24</v>
      </c>
      <c r="B34" s="66" t="s">
        <v>47</v>
      </c>
      <c r="C34" s="10" t="s">
        <v>48</v>
      </c>
      <c r="D34" s="8">
        <f>'КС '!D32</f>
        <v>0</v>
      </c>
      <c r="E34" s="8">
        <f>'ДС(пр.7-22)'!D32</f>
        <v>0</v>
      </c>
      <c r="F34" s="8">
        <f t="shared" si="5"/>
        <v>14253639</v>
      </c>
      <c r="G34" s="8">
        <f>'АПУ профилактика'!D33</f>
        <v>0</v>
      </c>
      <c r="H34" s="8">
        <f>'АПУ в неотл.форме'!D32</f>
        <v>0</v>
      </c>
      <c r="I34" s="8">
        <f>'АПУ обращения'!D33</f>
        <v>0</v>
      </c>
      <c r="J34" s="8">
        <f>'ОДИ ПГГ'!D32</f>
        <v>14253639</v>
      </c>
      <c r="K34" s="8">
        <f>'ОДИ МЗ РБ'!D33</f>
        <v>0</v>
      </c>
      <c r="L34" s="8">
        <f>'ФАП(пр.7-22)'!D32</f>
        <v>0</v>
      </c>
      <c r="M34" s="8">
        <f>СМП!D32</f>
        <v>0</v>
      </c>
      <c r="N34" s="8">
        <f>'Гемодиализ(пр.7-22)'!D32</f>
        <v>0</v>
      </c>
      <c r="O34" s="8">
        <f t="shared" si="6"/>
        <v>14253639</v>
      </c>
      <c r="P34" s="24">
        <f>'бюджет РБ'!D35</f>
        <v>0</v>
      </c>
      <c r="Q34" s="24">
        <f>'бюджет РБ'!P35</f>
        <v>0</v>
      </c>
      <c r="R34" s="24">
        <f>'МБТ Расп.№109-р от 28.01.2022'!D33</f>
        <v>0</v>
      </c>
      <c r="S34" s="139">
        <f>'МБТ Расп.№789-р от 07.04.2022'!D32</f>
        <v>0</v>
      </c>
      <c r="T34" s="146">
        <f t="shared" si="7"/>
        <v>14253639</v>
      </c>
    </row>
    <row r="35" spans="1:20" ht="24" x14ac:dyDescent="0.2">
      <c r="A35" s="45">
        <v>25</v>
      </c>
      <c r="B35" s="66" t="s">
        <v>49</v>
      </c>
      <c r="C35" s="10" t="s">
        <v>50</v>
      </c>
      <c r="D35" s="8">
        <f>'КС '!D33</f>
        <v>0</v>
      </c>
      <c r="E35" s="8">
        <f>'ДС(пр.7-22)'!D33</f>
        <v>14660638</v>
      </c>
      <c r="F35" s="8">
        <f t="shared" si="5"/>
        <v>0</v>
      </c>
      <c r="G35" s="8">
        <f>'АПУ профилактика'!D34</f>
        <v>0</v>
      </c>
      <c r="H35" s="8">
        <f>'АПУ в неотл.форме'!D33</f>
        <v>0</v>
      </c>
      <c r="I35" s="8">
        <f>'АПУ обращения'!D34</f>
        <v>0</v>
      </c>
      <c r="J35" s="8">
        <f>'ОДИ ПГГ'!D33</f>
        <v>0</v>
      </c>
      <c r="K35" s="8">
        <f>'ОДИ МЗ РБ'!D34</f>
        <v>0</v>
      </c>
      <c r="L35" s="8">
        <f>'ФАП(пр.7-22)'!D33</f>
        <v>0</v>
      </c>
      <c r="M35" s="8">
        <f>СМП!D33</f>
        <v>0</v>
      </c>
      <c r="N35" s="8">
        <f>'Гемодиализ(пр.7-22)'!D33</f>
        <v>0</v>
      </c>
      <c r="O35" s="8">
        <f t="shared" si="6"/>
        <v>14660638</v>
      </c>
      <c r="P35" s="24">
        <f>'бюджет РБ'!D36</f>
        <v>0</v>
      </c>
      <c r="Q35" s="24">
        <f>'бюджет РБ'!P36</f>
        <v>0</v>
      </c>
      <c r="R35" s="24">
        <f>'МБТ Расп.№109-р от 28.01.2022'!D34</f>
        <v>0</v>
      </c>
      <c r="S35" s="139">
        <f>'МБТ Расп.№789-р от 07.04.2022'!D33</f>
        <v>0</v>
      </c>
      <c r="T35" s="146">
        <f t="shared" si="7"/>
        <v>14660638</v>
      </c>
    </row>
    <row r="36" spans="1:20" x14ac:dyDescent="0.2">
      <c r="A36" s="45">
        <v>26</v>
      </c>
      <c r="B36" s="6" t="s">
        <v>51</v>
      </c>
      <c r="C36" s="12" t="s">
        <v>52</v>
      </c>
      <c r="D36" s="8">
        <f>'КС '!D34</f>
        <v>858424643</v>
      </c>
      <c r="E36" s="8">
        <f>'ДС(пр.7-22)'!D34</f>
        <v>58783236</v>
      </c>
      <c r="F36" s="8">
        <f t="shared" si="5"/>
        <v>469526448</v>
      </c>
      <c r="G36" s="8">
        <f>'АПУ профилактика'!D35</f>
        <v>180273520</v>
      </c>
      <c r="H36" s="8">
        <f>'АПУ в неотл.форме'!D34</f>
        <v>41837209</v>
      </c>
      <c r="I36" s="8">
        <f>'АПУ обращения'!D35</f>
        <v>206424785</v>
      </c>
      <c r="J36" s="8">
        <f>'ОДИ ПГГ'!D34</f>
        <v>40990934</v>
      </c>
      <c r="K36" s="8">
        <f>'ОДИ МЗ РБ'!D35</f>
        <v>0</v>
      </c>
      <c r="L36" s="8">
        <f>'ФАП(пр.7-22)'!D34</f>
        <v>0</v>
      </c>
      <c r="M36" s="8">
        <f>СМП!D34</f>
        <v>0</v>
      </c>
      <c r="N36" s="8">
        <f>'Гемодиализ(пр.7-22)'!D34</f>
        <v>845568</v>
      </c>
      <c r="O36" s="8">
        <f t="shared" si="6"/>
        <v>1387579895</v>
      </c>
      <c r="P36" s="24">
        <f>'бюджет РБ'!D37</f>
        <v>23546449</v>
      </c>
      <c r="Q36" s="24">
        <f>'бюджет РБ'!P37</f>
        <v>0</v>
      </c>
      <c r="R36" s="24">
        <f>'МБТ Расп.№109-р от 28.01.2022'!D35</f>
        <v>4535702</v>
      </c>
      <c r="S36" s="139">
        <f>'МБТ Расп.№789-р от 07.04.2022'!D34</f>
        <v>14221955.849999994</v>
      </c>
      <c r="T36" s="146">
        <f t="shared" si="7"/>
        <v>1429884001.8499999</v>
      </c>
    </row>
    <row r="37" spans="1:20" x14ac:dyDescent="0.2">
      <c r="A37" s="45">
        <v>27</v>
      </c>
      <c r="B37" s="66" t="s">
        <v>53</v>
      </c>
      <c r="C37" s="10" t="s">
        <v>54</v>
      </c>
      <c r="D37" s="8">
        <f>'КС '!D35</f>
        <v>308732325</v>
      </c>
      <c r="E37" s="8">
        <f>'ДС(пр.7-22)'!D35</f>
        <v>74856380</v>
      </c>
      <c r="F37" s="8">
        <f t="shared" si="5"/>
        <v>606985775</v>
      </c>
      <c r="G37" s="8">
        <f>'АПУ профилактика'!D36</f>
        <v>252463114</v>
      </c>
      <c r="H37" s="8">
        <f>'АПУ в неотл.форме'!D35</f>
        <v>29436024</v>
      </c>
      <c r="I37" s="8">
        <f>'АПУ обращения'!D36</f>
        <v>214720982</v>
      </c>
      <c r="J37" s="8">
        <f>'ОДИ ПГГ'!D35</f>
        <v>53935973</v>
      </c>
      <c r="K37" s="8">
        <f>'ОДИ МЗ РБ'!D36</f>
        <v>5864850</v>
      </c>
      <c r="L37" s="8">
        <f>'ФАП(пр.7-22)'!D35</f>
        <v>50564832</v>
      </c>
      <c r="M37" s="8">
        <f>СМП!D35</f>
        <v>0</v>
      </c>
      <c r="N37" s="8">
        <f>'Гемодиализ(пр.7-22)'!D35</f>
        <v>379990</v>
      </c>
      <c r="O37" s="8">
        <f t="shared" si="6"/>
        <v>990954470</v>
      </c>
      <c r="P37" s="24">
        <f>'бюджет РБ'!D38</f>
        <v>18403375</v>
      </c>
      <c r="Q37" s="24">
        <f>'бюджет РБ'!P38</f>
        <v>472761</v>
      </c>
      <c r="R37" s="24">
        <f>'МБТ Расп.№109-р от 28.01.2022'!D36</f>
        <v>6133704</v>
      </c>
      <c r="S37" s="139">
        <f>'МБТ Расп.№789-р от 07.04.2022'!D35</f>
        <v>80115.69</v>
      </c>
      <c r="T37" s="146">
        <f t="shared" si="7"/>
        <v>1016044425.6900001</v>
      </c>
    </row>
    <row r="38" spans="1:20" ht="24" customHeight="1" x14ac:dyDescent="0.2">
      <c r="A38" s="45">
        <v>28</v>
      </c>
      <c r="B38" s="66" t="s">
        <v>55</v>
      </c>
      <c r="C38" s="10" t="s">
        <v>56</v>
      </c>
      <c r="D38" s="8">
        <f>'КС '!D36</f>
        <v>91084661</v>
      </c>
      <c r="E38" s="8">
        <f>'ДС(пр.7-22)'!D36</f>
        <v>25687061</v>
      </c>
      <c r="F38" s="8">
        <f t="shared" si="5"/>
        <v>213079284</v>
      </c>
      <c r="G38" s="8">
        <f>'АПУ профилактика'!D37</f>
        <v>131880070</v>
      </c>
      <c r="H38" s="8">
        <f>'АПУ в неотл.форме'!D36</f>
        <v>19223801</v>
      </c>
      <c r="I38" s="8">
        <f>'АПУ обращения'!D37</f>
        <v>58704298</v>
      </c>
      <c r="J38" s="8">
        <f>'ОДИ ПГГ'!D36</f>
        <v>3271115</v>
      </c>
      <c r="K38" s="8">
        <f>'ОДИ МЗ РБ'!D37</f>
        <v>0</v>
      </c>
      <c r="L38" s="8">
        <f>'ФАП(пр.7-22)'!D36</f>
        <v>0</v>
      </c>
      <c r="M38" s="8">
        <f>СМП!D36</f>
        <v>0</v>
      </c>
      <c r="N38" s="8">
        <f>'Гемодиализ(пр.7-22)'!D36</f>
        <v>0</v>
      </c>
      <c r="O38" s="8">
        <f t="shared" si="6"/>
        <v>329851006</v>
      </c>
      <c r="P38" s="24">
        <f>'бюджет РБ'!D39</f>
        <v>2568704</v>
      </c>
      <c r="Q38" s="24">
        <f>'бюджет РБ'!P39</f>
        <v>0</v>
      </c>
      <c r="R38" s="24">
        <f>'МБТ Расп.№109-р от 28.01.2022'!D37</f>
        <v>3000282</v>
      </c>
      <c r="S38" s="139">
        <f>'МБТ Расп.№789-р от 07.04.2022'!D36</f>
        <v>195570.73</v>
      </c>
      <c r="T38" s="146">
        <f t="shared" si="7"/>
        <v>335615562.73000002</v>
      </c>
    </row>
    <row r="39" spans="1:20" ht="12" customHeight="1" x14ac:dyDescent="0.2">
      <c r="A39" s="45">
        <v>29</v>
      </c>
      <c r="B39" s="9" t="s">
        <v>57</v>
      </c>
      <c r="C39" s="12" t="s">
        <v>58</v>
      </c>
      <c r="D39" s="8">
        <f>'КС '!D37</f>
        <v>0</v>
      </c>
      <c r="E39" s="8">
        <f>'ДС(пр.7-22)'!D37</f>
        <v>0</v>
      </c>
      <c r="F39" s="8">
        <f t="shared" si="5"/>
        <v>146587022</v>
      </c>
      <c r="G39" s="8">
        <f>'АПУ профилактика'!D38</f>
        <v>9267257</v>
      </c>
      <c r="H39" s="8">
        <f>'АПУ в неотл.форме'!D37</f>
        <v>7609140</v>
      </c>
      <c r="I39" s="8">
        <f>'АПУ обращения'!D38</f>
        <v>129710625</v>
      </c>
      <c r="J39" s="8">
        <f>'ОДИ ПГГ'!D37</f>
        <v>0</v>
      </c>
      <c r="K39" s="8">
        <f>'ОДИ МЗ РБ'!D38</f>
        <v>0</v>
      </c>
      <c r="L39" s="8">
        <f>'ФАП(пр.7-22)'!D37</f>
        <v>0</v>
      </c>
      <c r="M39" s="8">
        <f>СМП!D37</f>
        <v>0</v>
      </c>
      <c r="N39" s="8">
        <f>'Гемодиализ(пр.7-22)'!D37</f>
        <v>0</v>
      </c>
      <c r="O39" s="8">
        <f t="shared" si="6"/>
        <v>146587022</v>
      </c>
      <c r="P39" s="24">
        <f>'бюджет РБ'!D40</f>
        <v>0</v>
      </c>
      <c r="Q39" s="24">
        <f>'бюджет РБ'!P40</f>
        <v>0</v>
      </c>
      <c r="R39" s="24">
        <f>'МБТ Расп.№109-р от 28.01.2022'!D38</f>
        <v>0</v>
      </c>
      <c r="S39" s="139">
        <f>'МБТ Расп.№789-р от 07.04.2022'!D37</f>
        <v>0</v>
      </c>
      <c r="T39" s="146">
        <f t="shared" si="7"/>
        <v>146587022</v>
      </c>
    </row>
    <row r="40" spans="1:20" ht="24" x14ac:dyDescent="0.2">
      <c r="A40" s="45">
        <v>30</v>
      </c>
      <c r="B40" s="6" t="s">
        <v>59</v>
      </c>
      <c r="C40" s="7" t="s">
        <v>60</v>
      </c>
      <c r="D40" s="8">
        <f>'КС '!D38</f>
        <v>0</v>
      </c>
      <c r="E40" s="8">
        <f>'ДС(пр.7-22)'!D38</f>
        <v>0</v>
      </c>
      <c r="F40" s="8">
        <f t="shared" si="5"/>
        <v>0</v>
      </c>
      <c r="G40" s="8">
        <f>'АПУ профилактика'!D39</f>
        <v>0</v>
      </c>
      <c r="H40" s="8">
        <f>'АПУ в неотл.форме'!D38</f>
        <v>0</v>
      </c>
      <c r="I40" s="8">
        <f>'АПУ обращения'!D39</f>
        <v>0</v>
      </c>
      <c r="J40" s="8">
        <f>'ОДИ ПГГ'!D38</f>
        <v>0</v>
      </c>
      <c r="K40" s="8">
        <f>'ОДИ МЗ РБ'!D39</f>
        <v>0</v>
      </c>
      <c r="L40" s="8">
        <f>'ФАП(пр.7-22)'!D38</f>
        <v>0</v>
      </c>
      <c r="M40" s="8">
        <f>СМП!D38</f>
        <v>319594353</v>
      </c>
      <c r="N40" s="8">
        <f>'Гемодиализ(пр.7-22)'!D38</f>
        <v>0</v>
      </c>
      <c r="O40" s="8">
        <f t="shared" si="6"/>
        <v>319594353</v>
      </c>
      <c r="P40" s="24">
        <f>'бюджет РБ'!D41</f>
        <v>0</v>
      </c>
      <c r="Q40" s="24">
        <f>'бюджет РБ'!P41</f>
        <v>0</v>
      </c>
      <c r="R40" s="24">
        <f>'МБТ Расп.№109-р от 28.01.2022'!D39</f>
        <v>0</v>
      </c>
      <c r="S40" s="139">
        <f>'МБТ Расп.№789-р от 07.04.2022'!D38</f>
        <v>0</v>
      </c>
      <c r="T40" s="146">
        <f t="shared" si="7"/>
        <v>319594353</v>
      </c>
    </row>
    <row r="41" spans="1:20" x14ac:dyDescent="0.2">
      <c r="A41" s="45">
        <v>31</v>
      </c>
      <c r="B41" s="66" t="s">
        <v>61</v>
      </c>
      <c r="C41" s="10" t="s">
        <v>62</v>
      </c>
      <c r="D41" s="8">
        <f>'КС '!D39</f>
        <v>0</v>
      </c>
      <c r="E41" s="8">
        <f>'ДС(пр.7-22)'!D39</f>
        <v>4238134</v>
      </c>
      <c r="F41" s="8">
        <f t="shared" si="5"/>
        <v>29990873</v>
      </c>
      <c r="G41" s="8">
        <f>'АПУ профилактика'!D40</f>
        <v>10353848</v>
      </c>
      <c r="H41" s="8">
        <f>'АПУ в неотл.форме'!D39</f>
        <v>2199798</v>
      </c>
      <c r="I41" s="8">
        <f>'АПУ обращения'!D40</f>
        <v>16903384</v>
      </c>
      <c r="J41" s="8">
        <f>'ОДИ ПГГ'!D39</f>
        <v>533843</v>
      </c>
      <c r="K41" s="8">
        <f>'ОДИ МЗ РБ'!D40</f>
        <v>0</v>
      </c>
      <c r="L41" s="8">
        <f>'ФАП(пр.7-22)'!D39</f>
        <v>0</v>
      </c>
      <c r="M41" s="8">
        <f>СМП!D39</f>
        <v>0</v>
      </c>
      <c r="N41" s="8">
        <f>'Гемодиализ(пр.7-22)'!D39</f>
        <v>0</v>
      </c>
      <c r="O41" s="8">
        <f t="shared" si="6"/>
        <v>34229007</v>
      </c>
      <c r="P41" s="24">
        <f>'бюджет РБ'!D42</f>
        <v>0</v>
      </c>
      <c r="Q41" s="24">
        <f>'бюджет РБ'!P42</f>
        <v>0</v>
      </c>
      <c r="R41" s="24">
        <f>'МБТ Расп.№109-р от 28.01.2022'!D40</f>
        <v>317584</v>
      </c>
      <c r="S41" s="139">
        <f>'МБТ Расп.№789-р от 07.04.2022'!D39</f>
        <v>0</v>
      </c>
      <c r="T41" s="146">
        <f t="shared" si="7"/>
        <v>34546591</v>
      </c>
    </row>
    <row r="42" spans="1:20" x14ac:dyDescent="0.2">
      <c r="A42" s="45">
        <v>32</v>
      </c>
      <c r="B42" s="9" t="s">
        <v>63</v>
      </c>
      <c r="C42" s="7" t="s">
        <v>64</v>
      </c>
      <c r="D42" s="8">
        <f>'КС '!D40</f>
        <v>379436742</v>
      </c>
      <c r="E42" s="8">
        <f>'ДС(пр.7-22)'!D40</f>
        <v>50725014</v>
      </c>
      <c r="F42" s="8">
        <f t="shared" si="5"/>
        <v>407510445</v>
      </c>
      <c r="G42" s="8">
        <f>'АПУ профилактика'!D41</f>
        <v>152165946</v>
      </c>
      <c r="H42" s="8">
        <f>'АПУ в неотл.форме'!D40</f>
        <v>32475038</v>
      </c>
      <c r="I42" s="8">
        <f>'АПУ обращения'!D41</f>
        <v>178581794</v>
      </c>
      <c r="J42" s="8">
        <f>'ОДИ ПГГ'!D40</f>
        <v>12834789</v>
      </c>
      <c r="K42" s="8">
        <f>'ОДИ МЗ РБ'!D41</f>
        <v>1819800</v>
      </c>
      <c r="L42" s="8">
        <f>'ФАП(пр.7-22)'!D40</f>
        <v>29633078</v>
      </c>
      <c r="M42" s="8">
        <f>СМП!D40</f>
        <v>207467051</v>
      </c>
      <c r="N42" s="8">
        <f>'Гемодиализ(пр.7-22)'!D40</f>
        <v>0</v>
      </c>
      <c r="O42" s="8">
        <f t="shared" si="6"/>
        <v>1045139252</v>
      </c>
      <c r="P42" s="24">
        <f>'бюджет РБ'!D43</f>
        <v>19289266</v>
      </c>
      <c r="Q42" s="24">
        <f>'бюджет РБ'!P43</f>
        <v>393968</v>
      </c>
      <c r="R42" s="24">
        <f>'МБТ Расп.№109-р от 28.01.2022'!D41</f>
        <v>3731319</v>
      </c>
      <c r="S42" s="139">
        <f>'МБТ Расп.№789-р от 07.04.2022'!D40</f>
        <v>6345645.1900000013</v>
      </c>
      <c r="T42" s="146">
        <f t="shared" si="7"/>
        <v>1074899450.1900001</v>
      </c>
    </row>
    <row r="43" spans="1:20" x14ac:dyDescent="0.2">
      <c r="A43" s="45">
        <v>33</v>
      </c>
      <c r="B43" s="11" t="s">
        <v>65</v>
      </c>
      <c r="C43" s="12" t="s">
        <v>66</v>
      </c>
      <c r="D43" s="8">
        <f>'КС '!D41</f>
        <v>442023611</v>
      </c>
      <c r="E43" s="8">
        <f>'ДС(пр.7-22)'!D41</f>
        <v>65463662</v>
      </c>
      <c r="F43" s="8">
        <f t="shared" si="5"/>
        <v>550327183</v>
      </c>
      <c r="G43" s="8">
        <f>'АПУ профилактика'!D42</f>
        <v>226272297</v>
      </c>
      <c r="H43" s="8">
        <f>'АПУ в неотл.форме'!D41</f>
        <v>37528337</v>
      </c>
      <c r="I43" s="8">
        <f>'АПУ обращения'!D42</f>
        <v>256424683</v>
      </c>
      <c r="J43" s="8">
        <f>'ОДИ ПГГ'!D41</f>
        <v>27564616</v>
      </c>
      <c r="K43" s="8">
        <f>'ОДИ МЗ РБ'!D42</f>
        <v>2537250</v>
      </c>
      <c r="L43" s="8">
        <f>'ФАП(пр.7-22)'!D41</f>
        <v>0</v>
      </c>
      <c r="M43" s="8">
        <f>СМП!D41</f>
        <v>119089125</v>
      </c>
      <c r="N43" s="8">
        <f>'Гемодиализ(пр.7-22)'!D41</f>
        <v>0</v>
      </c>
      <c r="O43" s="8">
        <f t="shared" si="6"/>
        <v>1176903581</v>
      </c>
      <c r="P43" s="24">
        <f>'бюджет РБ'!D44</f>
        <v>20978240</v>
      </c>
      <c r="Q43" s="24">
        <f>'бюджет РБ'!P44</f>
        <v>0</v>
      </c>
      <c r="R43" s="24">
        <f>'МБТ Расп.№109-р от 28.01.2022'!D42</f>
        <v>5561667</v>
      </c>
      <c r="S43" s="139">
        <f>'МБТ Расп.№789-р от 07.04.2022'!D41</f>
        <v>4869708.6199999992</v>
      </c>
      <c r="T43" s="146">
        <f t="shared" si="7"/>
        <v>1208313196.6199999</v>
      </c>
    </row>
    <row r="44" spans="1:20" x14ac:dyDescent="0.2">
      <c r="A44" s="45">
        <v>34</v>
      </c>
      <c r="B44" s="9" t="s">
        <v>67</v>
      </c>
      <c r="C44" s="7" t="s">
        <v>68</v>
      </c>
      <c r="D44" s="8">
        <f>'КС '!D42</f>
        <v>43806553</v>
      </c>
      <c r="E44" s="8">
        <f>'ДС(пр.7-22)'!D42</f>
        <v>14563808</v>
      </c>
      <c r="F44" s="8">
        <f t="shared" si="5"/>
        <v>135484317</v>
      </c>
      <c r="G44" s="8">
        <f>'АПУ профилактика'!D43</f>
        <v>46953768</v>
      </c>
      <c r="H44" s="8">
        <f>'АПУ в неотл.форме'!D42</f>
        <v>10050196</v>
      </c>
      <c r="I44" s="8">
        <f>'АПУ обращения'!D43</f>
        <v>52474118</v>
      </c>
      <c r="J44" s="8">
        <f>'ОДИ ПГГ'!D42</f>
        <v>537160</v>
      </c>
      <c r="K44" s="8">
        <f>'ОДИ МЗ РБ'!D43</f>
        <v>0</v>
      </c>
      <c r="L44" s="8">
        <f>'ФАП(пр.7-22)'!D42</f>
        <v>25469075</v>
      </c>
      <c r="M44" s="8">
        <f>СМП!D42</f>
        <v>0</v>
      </c>
      <c r="N44" s="8">
        <f>'Гемодиализ(пр.7-22)'!D42</f>
        <v>0</v>
      </c>
      <c r="O44" s="8">
        <f t="shared" si="6"/>
        <v>193854678</v>
      </c>
      <c r="P44" s="24">
        <f>'бюджет РБ'!D45</f>
        <v>10860799</v>
      </c>
      <c r="Q44" s="24">
        <f>'бюджет РБ'!P45</f>
        <v>444591</v>
      </c>
      <c r="R44" s="24">
        <f>'МБТ Расп.№109-р от 28.01.2022'!D43</f>
        <v>1140067</v>
      </c>
      <c r="S44" s="139">
        <f>'МБТ Расп.№789-р от 07.04.2022'!D42</f>
        <v>2193816.17</v>
      </c>
      <c r="T44" s="146">
        <f t="shared" si="7"/>
        <v>208493951.16999999</v>
      </c>
    </row>
    <row r="45" spans="1:20" x14ac:dyDescent="0.2">
      <c r="A45" s="45">
        <v>35</v>
      </c>
      <c r="B45" s="66" t="s">
        <v>69</v>
      </c>
      <c r="C45" s="10" t="s">
        <v>70</v>
      </c>
      <c r="D45" s="8">
        <f>'КС '!D43</f>
        <v>216138502</v>
      </c>
      <c r="E45" s="8">
        <f>'ДС(пр.7-22)'!D43</f>
        <v>46616965</v>
      </c>
      <c r="F45" s="8">
        <f t="shared" si="5"/>
        <v>373877276</v>
      </c>
      <c r="G45" s="8">
        <f>'АПУ профилактика'!D44</f>
        <v>151011913</v>
      </c>
      <c r="H45" s="8">
        <f>'АПУ в неотл.форме'!D43</f>
        <v>30493661</v>
      </c>
      <c r="I45" s="8">
        <f>'АПУ обращения'!D44</f>
        <v>159217600</v>
      </c>
      <c r="J45" s="8">
        <f>'ОДИ ПГГ'!D43</f>
        <v>7079478</v>
      </c>
      <c r="K45" s="8">
        <f>'ОДИ МЗ РБ'!D44</f>
        <v>0</v>
      </c>
      <c r="L45" s="8">
        <f>'ФАП(пр.7-22)'!D43</f>
        <v>26074624</v>
      </c>
      <c r="M45" s="8">
        <f>СМП!D43</f>
        <v>12244014</v>
      </c>
      <c r="N45" s="8">
        <f>'Гемодиализ(пр.7-22)'!D43</f>
        <v>0</v>
      </c>
      <c r="O45" s="8">
        <f t="shared" si="6"/>
        <v>648876757</v>
      </c>
      <c r="P45" s="24">
        <f>'бюджет РБ'!D46</f>
        <v>18650026</v>
      </c>
      <c r="Q45" s="24">
        <f>'бюджет РБ'!P46</f>
        <v>362068</v>
      </c>
      <c r="R45" s="24">
        <f>'МБТ Расп.№109-р от 28.01.2022'!D44</f>
        <v>3775366</v>
      </c>
      <c r="S45" s="139">
        <f>'МБТ Расп.№789-р от 07.04.2022'!D43</f>
        <v>64401.18</v>
      </c>
      <c r="T45" s="146">
        <f t="shared" si="7"/>
        <v>671728618.17999995</v>
      </c>
    </row>
    <row r="46" spans="1:20" x14ac:dyDescent="0.2">
      <c r="A46" s="45">
        <v>36</v>
      </c>
      <c r="B46" s="9" t="s">
        <v>71</v>
      </c>
      <c r="C46" s="7" t="s">
        <v>72</v>
      </c>
      <c r="D46" s="8">
        <f>'КС '!D44</f>
        <v>50006760</v>
      </c>
      <c r="E46" s="8">
        <f>'ДС(пр.7-22)'!D44</f>
        <v>17318253</v>
      </c>
      <c r="F46" s="8">
        <f t="shared" si="5"/>
        <v>165504311</v>
      </c>
      <c r="G46" s="8">
        <f>'АПУ профилактика'!D45</f>
        <v>54942882</v>
      </c>
      <c r="H46" s="8">
        <f>'АПУ в неотл.форме'!D44</f>
        <v>10628761</v>
      </c>
      <c r="I46" s="8">
        <f>'АПУ обращения'!D45</f>
        <v>68393920</v>
      </c>
      <c r="J46" s="8">
        <f>'ОДИ ПГГ'!D44</f>
        <v>1924964</v>
      </c>
      <c r="K46" s="8">
        <f>'ОДИ МЗ РБ'!D45</f>
        <v>0</v>
      </c>
      <c r="L46" s="8">
        <f>'ФАП(пр.7-22)'!D44</f>
        <v>29613784</v>
      </c>
      <c r="M46" s="8">
        <f>СМП!D44</f>
        <v>28497089</v>
      </c>
      <c r="N46" s="8">
        <f>'Гемодиализ(пр.7-22)'!D44</f>
        <v>0</v>
      </c>
      <c r="O46" s="8">
        <f t="shared" si="6"/>
        <v>261326413</v>
      </c>
      <c r="P46" s="24">
        <f>'бюджет РБ'!D47</f>
        <v>9448699</v>
      </c>
      <c r="Q46" s="24">
        <f>'бюджет РБ'!P47</f>
        <v>450248</v>
      </c>
      <c r="R46" s="24">
        <f>'МБТ Расп.№109-р от 28.01.2022'!D45</f>
        <v>1491355</v>
      </c>
      <c r="S46" s="139">
        <f>'МБТ Расп.№789-р от 07.04.2022'!D44</f>
        <v>68144.83</v>
      </c>
      <c r="T46" s="146">
        <f t="shared" si="7"/>
        <v>272784859.82999998</v>
      </c>
    </row>
    <row r="47" spans="1:20" x14ac:dyDescent="0.2">
      <c r="A47" s="45">
        <v>37</v>
      </c>
      <c r="B47" s="6" t="s">
        <v>73</v>
      </c>
      <c r="C47" s="7" t="s">
        <v>74</v>
      </c>
      <c r="D47" s="8">
        <f>'КС '!D45</f>
        <v>171752948</v>
      </c>
      <c r="E47" s="8">
        <f>'ДС(пр.7-22)'!D45</f>
        <v>51315213</v>
      </c>
      <c r="F47" s="8">
        <f t="shared" si="5"/>
        <v>359378878</v>
      </c>
      <c r="G47" s="8">
        <f>'АПУ профилактика'!D46</f>
        <v>138128177</v>
      </c>
      <c r="H47" s="8">
        <f>'АПУ в неотл.форме'!D45</f>
        <v>32153793</v>
      </c>
      <c r="I47" s="8">
        <f>'АПУ обращения'!D46</f>
        <v>142880115</v>
      </c>
      <c r="J47" s="8">
        <f>'ОДИ ПГГ'!D45</f>
        <v>11944450</v>
      </c>
      <c r="K47" s="8">
        <f>'ОДИ МЗ РБ'!D46</f>
        <v>0</v>
      </c>
      <c r="L47" s="8">
        <f>'ФАП(пр.7-22)'!D45</f>
        <v>34272343</v>
      </c>
      <c r="M47" s="8">
        <f>СМП!D45</f>
        <v>0</v>
      </c>
      <c r="N47" s="8">
        <f>'Гемодиализ(пр.7-22)'!D45</f>
        <v>0</v>
      </c>
      <c r="O47" s="8">
        <f t="shared" si="6"/>
        <v>582447039</v>
      </c>
      <c r="P47" s="24">
        <f>'бюджет РБ'!D48</f>
        <v>18027723</v>
      </c>
      <c r="Q47" s="24">
        <f>'бюджет РБ'!P48</f>
        <v>461505</v>
      </c>
      <c r="R47" s="24">
        <f>'МБТ Расп.№109-р от 28.01.2022'!D46</f>
        <v>3647436</v>
      </c>
      <c r="S47" s="139">
        <f>'МБТ Расп.№789-р от 07.04.2022'!D45</f>
        <v>4817411.1900000004</v>
      </c>
      <c r="T47" s="146">
        <f t="shared" si="7"/>
        <v>609401114.19000006</v>
      </c>
    </row>
    <row r="48" spans="1:20" x14ac:dyDescent="0.2">
      <c r="A48" s="45">
        <v>38</v>
      </c>
      <c r="B48" s="13" t="s">
        <v>75</v>
      </c>
      <c r="C48" s="14" t="s">
        <v>76</v>
      </c>
      <c r="D48" s="8">
        <f>'КС '!D46</f>
        <v>49077016</v>
      </c>
      <c r="E48" s="8">
        <f>'ДС(пр.7-22)'!D46</f>
        <v>16876023</v>
      </c>
      <c r="F48" s="8">
        <f t="shared" si="5"/>
        <v>157591173</v>
      </c>
      <c r="G48" s="8">
        <f>'АПУ профилактика'!D47</f>
        <v>48408009</v>
      </c>
      <c r="H48" s="8">
        <f>'АПУ в неотл.форме'!D46</f>
        <v>10497929</v>
      </c>
      <c r="I48" s="8">
        <f>'АПУ обращения'!D47</f>
        <v>60904920</v>
      </c>
      <c r="J48" s="8">
        <f>'ОДИ ПГГ'!D46</f>
        <v>1180621</v>
      </c>
      <c r="K48" s="8">
        <f>'ОДИ МЗ РБ'!D47</f>
        <v>0</v>
      </c>
      <c r="L48" s="8">
        <f>'ФАП(пр.7-22)'!D46</f>
        <v>36599694</v>
      </c>
      <c r="M48" s="8">
        <f>СМП!D46</f>
        <v>0</v>
      </c>
      <c r="N48" s="8">
        <f>'Гемодиализ(пр.7-22)'!D46</f>
        <v>0</v>
      </c>
      <c r="O48" s="8">
        <f t="shared" si="6"/>
        <v>223544212</v>
      </c>
      <c r="P48" s="24">
        <f>'бюджет РБ'!D49</f>
        <v>9647357</v>
      </c>
      <c r="Q48" s="24">
        <f>'бюджет РБ'!P49</f>
        <v>497143</v>
      </c>
      <c r="R48" s="24">
        <f>'МБТ Расп.№109-р от 28.01.2022'!D47</f>
        <v>1330004</v>
      </c>
      <c r="S48" s="139">
        <f>'МБТ Расп.№789-р от 07.04.2022'!D46</f>
        <v>1480137.0699999998</v>
      </c>
      <c r="T48" s="146">
        <f t="shared" si="7"/>
        <v>236498853.06999999</v>
      </c>
    </row>
    <row r="49" spans="1:20" x14ac:dyDescent="0.2">
      <c r="A49" s="45">
        <v>39</v>
      </c>
      <c r="B49" s="6" t="s">
        <v>77</v>
      </c>
      <c r="C49" s="7" t="s">
        <v>78</v>
      </c>
      <c r="D49" s="8">
        <f>'КС '!D47</f>
        <v>34166704</v>
      </c>
      <c r="E49" s="8">
        <f>'ДС(пр.7-22)'!D47</f>
        <v>10368576</v>
      </c>
      <c r="F49" s="8">
        <f t="shared" si="5"/>
        <v>112467993</v>
      </c>
      <c r="G49" s="8">
        <f>'АПУ профилактика'!D48</f>
        <v>32200451</v>
      </c>
      <c r="H49" s="8">
        <f>'АПУ в неотл.форме'!D47</f>
        <v>7430289</v>
      </c>
      <c r="I49" s="8">
        <f>'АПУ обращения'!D48</f>
        <v>42768696</v>
      </c>
      <c r="J49" s="8">
        <f>'ОДИ ПГГ'!D47</f>
        <v>514930</v>
      </c>
      <c r="K49" s="8">
        <f>'ОДИ МЗ РБ'!D48</f>
        <v>0</v>
      </c>
      <c r="L49" s="8">
        <f>'ФАП(пр.7-22)'!D47</f>
        <v>29553627</v>
      </c>
      <c r="M49" s="8">
        <f>СМП!D47</f>
        <v>16451035</v>
      </c>
      <c r="N49" s="8">
        <f>'Гемодиализ(пр.7-22)'!D47</f>
        <v>0</v>
      </c>
      <c r="O49" s="8">
        <f t="shared" si="6"/>
        <v>173454308</v>
      </c>
      <c r="P49" s="24">
        <f>'бюджет РБ'!D50</f>
        <v>9948793</v>
      </c>
      <c r="Q49" s="24">
        <f>'бюджет РБ'!P50</f>
        <v>282281</v>
      </c>
      <c r="R49" s="24">
        <f>'МБТ Расп.№109-р от 28.01.2022'!D48</f>
        <v>844150</v>
      </c>
      <c r="S49" s="139">
        <f>'МБТ Расп.№789-р от 07.04.2022'!D47</f>
        <v>201030.03000000003</v>
      </c>
      <c r="T49" s="146">
        <f t="shared" si="7"/>
        <v>184730562.03</v>
      </c>
    </row>
    <row r="50" spans="1:20" x14ac:dyDescent="0.2">
      <c r="A50" s="45">
        <v>40</v>
      </c>
      <c r="B50" s="11" t="s">
        <v>79</v>
      </c>
      <c r="C50" s="12" t="s">
        <v>80</v>
      </c>
      <c r="D50" s="8">
        <f>'КС '!D48</f>
        <v>43170614</v>
      </c>
      <c r="E50" s="8">
        <f>'ДС(пр.7-22)'!D48</f>
        <v>18349270</v>
      </c>
      <c r="F50" s="8">
        <f t="shared" si="5"/>
        <v>163901662</v>
      </c>
      <c r="G50" s="8">
        <f>'АПУ профилактика'!D49</f>
        <v>52143336</v>
      </c>
      <c r="H50" s="8">
        <f>'АПУ в неотл.форме'!D48</f>
        <v>12373504</v>
      </c>
      <c r="I50" s="8">
        <f>'АПУ обращения'!D49</f>
        <v>63552636</v>
      </c>
      <c r="J50" s="8">
        <f>'ОДИ ПГГ'!D48</f>
        <v>1002481</v>
      </c>
      <c r="K50" s="8">
        <f>'ОДИ МЗ РБ'!D49</f>
        <v>0</v>
      </c>
      <c r="L50" s="8">
        <f>'ФАП(пр.7-22)'!D48</f>
        <v>34829705</v>
      </c>
      <c r="M50" s="8">
        <f>СМП!D48</f>
        <v>27261714</v>
      </c>
      <c r="N50" s="8">
        <f>'Гемодиализ(пр.7-22)'!D48</f>
        <v>0</v>
      </c>
      <c r="O50" s="8">
        <f t="shared" si="6"/>
        <v>252683260</v>
      </c>
      <c r="P50" s="24">
        <f>'бюджет РБ'!D51</f>
        <v>9529988</v>
      </c>
      <c r="Q50" s="24">
        <f>'бюджет РБ'!P51</f>
        <v>459635</v>
      </c>
      <c r="R50" s="24">
        <f>'МБТ Расп.№109-р от 28.01.2022'!D49</f>
        <v>1471042</v>
      </c>
      <c r="S50" s="139">
        <f>'МБТ Расп.№789-р от 07.04.2022'!D48</f>
        <v>4156679.4100000011</v>
      </c>
      <c r="T50" s="146">
        <f t="shared" si="7"/>
        <v>268300604.41</v>
      </c>
    </row>
    <row r="51" spans="1:20" x14ac:dyDescent="0.2">
      <c r="A51" s="45">
        <v>41</v>
      </c>
      <c r="B51" s="66" t="s">
        <v>81</v>
      </c>
      <c r="C51" s="10" t="s">
        <v>82</v>
      </c>
      <c r="D51" s="8">
        <f>'КС '!D49</f>
        <v>23627828</v>
      </c>
      <c r="E51" s="8">
        <f>'ДС(пр.7-22)'!D49</f>
        <v>8990152</v>
      </c>
      <c r="F51" s="8">
        <f t="shared" si="5"/>
        <v>86333301</v>
      </c>
      <c r="G51" s="8">
        <f>'АПУ профилактика'!D50</f>
        <v>26935075</v>
      </c>
      <c r="H51" s="8">
        <f>'АПУ в неотл.форме'!D49</f>
        <v>5409483</v>
      </c>
      <c r="I51" s="8">
        <f>'АПУ обращения'!D50</f>
        <v>31065690</v>
      </c>
      <c r="J51" s="8">
        <f>'ОДИ ПГГ'!D49</f>
        <v>343449</v>
      </c>
      <c r="K51" s="8">
        <f>'ОДИ МЗ РБ'!D50</f>
        <v>0</v>
      </c>
      <c r="L51" s="8">
        <f>'ФАП(пр.7-22)'!D49</f>
        <v>22579604</v>
      </c>
      <c r="M51" s="8">
        <f>СМП!D49</f>
        <v>0</v>
      </c>
      <c r="N51" s="8">
        <f>'Гемодиализ(пр.7-22)'!D49</f>
        <v>0</v>
      </c>
      <c r="O51" s="8">
        <f t="shared" si="6"/>
        <v>118951281</v>
      </c>
      <c r="P51" s="24">
        <f>'бюджет РБ'!D52</f>
        <v>9450003</v>
      </c>
      <c r="Q51" s="24">
        <f>'бюджет РБ'!P52</f>
        <v>258892</v>
      </c>
      <c r="R51" s="24">
        <f>'МБТ Расп.№109-р от 28.01.2022'!D50</f>
        <v>692302</v>
      </c>
      <c r="S51" s="139">
        <f>'МБТ Расп.№789-р от 07.04.2022'!D49</f>
        <v>1904447.1999999995</v>
      </c>
      <c r="T51" s="146">
        <f t="shared" si="7"/>
        <v>131256925.2</v>
      </c>
    </row>
    <row r="52" spans="1:20" x14ac:dyDescent="0.2">
      <c r="A52" s="45">
        <v>42</v>
      </c>
      <c r="B52" s="9" t="s">
        <v>83</v>
      </c>
      <c r="C52" s="7" t="s">
        <v>84</v>
      </c>
      <c r="D52" s="8">
        <f>'КС '!D50</f>
        <v>31641042</v>
      </c>
      <c r="E52" s="8">
        <f>'ДС(пр.7-22)'!D50</f>
        <v>40735595</v>
      </c>
      <c r="F52" s="8">
        <f t="shared" si="5"/>
        <v>62240439</v>
      </c>
      <c r="G52" s="8">
        <f>'АПУ профилактика'!D51</f>
        <v>25742755</v>
      </c>
      <c r="H52" s="8">
        <f>'АПУ в неотл.форме'!D50</f>
        <v>3462937</v>
      </c>
      <c r="I52" s="8">
        <f>'АПУ обращения'!D51</f>
        <v>28085106</v>
      </c>
      <c r="J52" s="8">
        <f>'ОДИ ПГГ'!D50</f>
        <v>4949641</v>
      </c>
      <c r="K52" s="8">
        <f>'ОДИ МЗ РБ'!D51</f>
        <v>0</v>
      </c>
      <c r="L52" s="8">
        <f>'ФАП(пр.7-22)'!D50</f>
        <v>0</v>
      </c>
      <c r="M52" s="8">
        <f>СМП!D50</f>
        <v>0</v>
      </c>
      <c r="N52" s="8">
        <f>'Гемодиализ(пр.7-22)'!D50</f>
        <v>0</v>
      </c>
      <c r="O52" s="8">
        <f t="shared" si="6"/>
        <v>134617076</v>
      </c>
      <c r="P52" s="24">
        <f>'бюджет РБ'!D53</f>
        <v>0</v>
      </c>
      <c r="Q52" s="24">
        <f>'бюджет РБ'!P53</f>
        <v>0</v>
      </c>
      <c r="R52" s="24">
        <f>'МБТ Расп.№109-р от 28.01.2022'!D51</f>
        <v>707969</v>
      </c>
      <c r="S52" s="139">
        <f>'МБТ Расп.№789-р от 07.04.2022'!D50</f>
        <v>157426</v>
      </c>
      <c r="T52" s="146">
        <f t="shared" si="7"/>
        <v>135482471</v>
      </c>
    </row>
    <row r="53" spans="1:20" x14ac:dyDescent="0.2">
      <c r="A53" s="45">
        <v>43</v>
      </c>
      <c r="B53" s="66" t="s">
        <v>85</v>
      </c>
      <c r="C53" s="10" t="s">
        <v>86</v>
      </c>
      <c r="D53" s="8">
        <f>'КС '!D51</f>
        <v>389889643</v>
      </c>
      <c r="E53" s="8">
        <f>'ДС(пр.7-22)'!D51</f>
        <v>71559158</v>
      </c>
      <c r="F53" s="8">
        <f t="shared" si="5"/>
        <v>544513119</v>
      </c>
      <c r="G53" s="8">
        <f>'АПУ профилактика'!D52</f>
        <v>222135518</v>
      </c>
      <c r="H53" s="8">
        <f>'АПУ в неотл.форме'!D51</f>
        <v>40094693</v>
      </c>
      <c r="I53" s="8">
        <f>'АПУ обращения'!D52</f>
        <v>219450554</v>
      </c>
      <c r="J53" s="8">
        <f>'ОДИ ПГГ'!D51</f>
        <v>60444354</v>
      </c>
      <c r="K53" s="8">
        <f>'ОДИ МЗ РБ'!D52</f>
        <v>2388000</v>
      </c>
      <c r="L53" s="8">
        <f>'ФАП(пр.7-22)'!D51</f>
        <v>0</v>
      </c>
      <c r="M53" s="8">
        <f>СМП!D51</f>
        <v>356210106</v>
      </c>
      <c r="N53" s="8">
        <f>'Гемодиализ(пр.7-22)'!D51</f>
        <v>0</v>
      </c>
      <c r="O53" s="8">
        <f t="shared" si="6"/>
        <v>1362172026</v>
      </c>
      <c r="P53" s="24">
        <f>'бюджет РБ'!D54</f>
        <v>20891438</v>
      </c>
      <c r="Q53" s="24">
        <f>'бюджет РБ'!P54</f>
        <v>0</v>
      </c>
      <c r="R53" s="24">
        <f>'МБТ Расп.№109-р от 28.01.2022'!D52</f>
        <v>4873913</v>
      </c>
      <c r="S53" s="139">
        <f>'МБТ Расп.№789-р от 07.04.2022'!D51</f>
        <v>3734744.13</v>
      </c>
      <c r="T53" s="146">
        <f t="shared" si="7"/>
        <v>1391672121.1300001</v>
      </c>
    </row>
    <row r="54" spans="1:20" x14ac:dyDescent="0.2">
      <c r="A54" s="45">
        <v>44</v>
      </c>
      <c r="B54" s="6" t="s">
        <v>87</v>
      </c>
      <c r="C54" s="7" t="s">
        <v>88</v>
      </c>
      <c r="D54" s="8">
        <f>'КС '!D52</f>
        <v>47501227</v>
      </c>
      <c r="E54" s="8">
        <f>'ДС(пр.7-22)'!D52</f>
        <v>16061378</v>
      </c>
      <c r="F54" s="8">
        <f t="shared" si="5"/>
        <v>140231877</v>
      </c>
      <c r="G54" s="8">
        <f>'АПУ профилактика'!D53</f>
        <v>45081679</v>
      </c>
      <c r="H54" s="8">
        <f>'АПУ в неотл.форме'!D52</f>
        <v>10291847</v>
      </c>
      <c r="I54" s="8">
        <f>'АПУ обращения'!D53</f>
        <v>49051264</v>
      </c>
      <c r="J54" s="8">
        <f>'ОДИ ПГГ'!D52</f>
        <v>1482051</v>
      </c>
      <c r="K54" s="8">
        <f>'ОДИ МЗ РБ'!D53</f>
        <v>0</v>
      </c>
      <c r="L54" s="8">
        <f>'ФАП(пр.7-22)'!D52</f>
        <v>34325036</v>
      </c>
      <c r="M54" s="8">
        <f>СМП!D52</f>
        <v>0</v>
      </c>
      <c r="N54" s="8">
        <f>'Гемодиализ(пр.7-22)'!D52</f>
        <v>0</v>
      </c>
      <c r="O54" s="8">
        <f t="shared" si="6"/>
        <v>203794482</v>
      </c>
      <c r="P54" s="24">
        <f>'бюджет РБ'!D55</f>
        <v>11125278</v>
      </c>
      <c r="Q54" s="24">
        <f>'бюджет РБ'!P55</f>
        <v>438991</v>
      </c>
      <c r="R54" s="24">
        <f>'МБТ Расп.№109-р от 28.01.2022'!D53</f>
        <v>1248398</v>
      </c>
      <c r="S54" s="139">
        <f>'МБТ Расп.№789-р от 07.04.2022'!D52</f>
        <v>1834266.93</v>
      </c>
      <c r="T54" s="146">
        <f t="shared" si="7"/>
        <v>218441415.93000001</v>
      </c>
    </row>
    <row r="55" spans="1:20" x14ac:dyDescent="0.2">
      <c r="A55" s="45">
        <v>45</v>
      </c>
      <c r="B55" s="6" t="s">
        <v>89</v>
      </c>
      <c r="C55" s="7" t="s">
        <v>90</v>
      </c>
      <c r="D55" s="8">
        <f>'КС '!D53</f>
        <v>259813967</v>
      </c>
      <c r="E55" s="8">
        <f>'ДС(пр.7-22)'!D53</f>
        <v>50690565</v>
      </c>
      <c r="F55" s="8">
        <f t="shared" si="5"/>
        <v>366030337</v>
      </c>
      <c r="G55" s="8">
        <f>'АПУ профилактика'!D54</f>
        <v>152349393</v>
      </c>
      <c r="H55" s="8">
        <f>'АПУ в неотл.форме'!D53</f>
        <v>27836808</v>
      </c>
      <c r="I55" s="8">
        <f>'АПУ обращения'!D54</f>
        <v>158979663</v>
      </c>
      <c r="J55" s="8">
        <f>'ОДИ ПГГ'!D53</f>
        <v>10359947</v>
      </c>
      <c r="K55" s="8">
        <f>'ОДИ МЗ РБ'!D54</f>
        <v>0</v>
      </c>
      <c r="L55" s="8">
        <f>'ФАП(пр.7-22)'!D53</f>
        <v>16504526</v>
      </c>
      <c r="M55" s="8">
        <f>СМП!D53</f>
        <v>0</v>
      </c>
      <c r="N55" s="8">
        <f>'Гемодиализ(пр.7-22)'!D53</f>
        <v>0</v>
      </c>
      <c r="O55" s="8">
        <f t="shared" si="6"/>
        <v>676534869</v>
      </c>
      <c r="P55" s="24">
        <f>'бюджет РБ'!D56</f>
        <v>24524199</v>
      </c>
      <c r="Q55" s="24">
        <f>'бюджет РБ'!P56</f>
        <v>264499</v>
      </c>
      <c r="R55" s="24">
        <f>'МБТ Расп.№109-р от 28.01.2022'!D54</f>
        <v>3994891</v>
      </c>
      <c r="S55" s="139">
        <f>'МБТ Расп.№789-р от 07.04.2022'!D53</f>
        <v>1366372.2799999998</v>
      </c>
      <c r="T55" s="146">
        <f t="shared" si="7"/>
        <v>706684830.27999997</v>
      </c>
    </row>
    <row r="56" spans="1:20" x14ac:dyDescent="0.2">
      <c r="A56" s="45">
        <v>46</v>
      </c>
      <c r="B56" s="66" t="s">
        <v>91</v>
      </c>
      <c r="C56" s="10" t="s">
        <v>92</v>
      </c>
      <c r="D56" s="8">
        <f>'КС '!D54</f>
        <v>33233760</v>
      </c>
      <c r="E56" s="8">
        <f>'ДС(пр.7-22)'!D54</f>
        <v>12004323</v>
      </c>
      <c r="F56" s="8">
        <f t="shared" si="5"/>
        <v>112574250</v>
      </c>
      <c r="G56" s="8">
        <f>'АПУ профилактика'!D55</f>
        <v>37212987</v>
      </c>
      <c r="H56" s="8">
        <f>'АПУ в неотл.форме'!D54</f>
        <v>8481958</v>
      </c>
      <c r="I56" s="8">
        <f>'АПУ обращения'!D55</f>
        <v>40762208</v>
      </c>
      <c r="J56" s="8">
        <f>'ОДИ ПГГ'!D54</f>
        <v>1207224</v>
      </c>
      <c r="K56" s="8">
        <f>'ОДИ МЗ РБ'!D55</f>
        <v>0</v>
      </c>
      <c r="L56" s="8">
        <f>'ФАП(пр.7-22)'!D54</f>
        <v>24909873</v>
      </c>
      <c r="M56" s="8">
        <f>СМП!D54</f>
        <v>0</v>
      </c>
      <c r="N56" s="8">
        <f>'Гемодиализ(пр.7-22)'!D54</f>
        <v>0</v>
      </c>
      <c r="O56" s="8">
        <f t="shared" si="6"/>
        <v>157812333</v>
      </c>
      <c r="P56" s="24">
        <f>'бюджет РБ'!D57</f>
        <v>9549550</v>
      </c>
      <c r="Q56" s="24">
        <f>'бюджет РБ'!P57</f>
        <v>348942</v>
      </c>
      <c r="R56" s="24">
        <f>'МБТ Расп.№109-р от 28.01.2022'!D55</f>
        <v>932141</v>
      </c>
      <c r="S56" s="139">
        <f>'МБТ Расп.№789-р от 07.04.2022'!D54</f>
        <v>107240.97</v>
      </c>
      <c r="T56" s="146">
        <f t="shared" si="7"/>
        <v>168750206.97</v>
      </c>
    </row>
    <row r="57" spans="1:20" ht="10.5" customHeight="1" x14ac:dyDescent="0.2">
      <c r="A57" s="45">
        <v>47</v>
      </c>
      <c r="B57" s="66" t="s">
        <v>93</v>
      </c>
      <c r="C57" s="10" t="s">
        <v>94</v>
      </c>
      <c r="D57" s="8">
        <f>'КС '!D55</f>
        <v>55620095</v>
      </c>
      <c r="E57" s="8">
        <f>'ДС(пр.7-22)'!D55</f>
        <v>18008682</v>
      </c>
      <c r="F57" s="8">
        <f t="shared" si="5"/>
        <v>167464716</v>
      </c>
      <c r="G57" s="8">
        <f>'АПУ профилактика'!D56</f>
        <v>52974660</v>
      </c>
      <c r="H57" s="8">
        <f>'АПУ в неотл.форме'!D55</f>
        <v>11661756</v>
      </c>
      <c r="I57" s="8">
        <f>'АПУ обращения'!D56</f>
        <v>59506452</v>
      </c>
      <c r="J57" s="8">
        <f>'ОДИ ПГГ'!D55</f>
        <v>1355658</v>
      </c>
      <c r="K57" s="8">
        <f>'ОДИ МЗ РБ'!D56</f>
        <v>0</v>
      </c>
      <c r="L57" s="8">
        <f>'ФАП(пр.7-22)'!D55</f>
        <v>41966190</v>
      </c>
      <c r="M57" s="8">
        <f>СМП!D55</f>
        <v>27164149</v>
      </c>
      <c r="N57" s="8">
        <f>'Гемодиализ(пр.7-22)'!D55</f>
        <v>0</v>
      </c>
      <c r="O57" s="8">
        <f t="shared" si="6"/>
        <v>268257642</v>
      </c>
      <c r="P57" s="24">
        <f>'бюджет РБ'!D58</f>
        <v>9645184</v>
      </c>
      <c r="Q57" s="24">
        <f>'бюджет РБ'!P58</f>
        <v>570148</v>
      </c>
      <c r="R57" s="24">
        <f>'МБТ Расп.№109-р от 28.01.2022'!D56</f>
        <v>1428819</v>
      </c>
      <c r="S57" s="139">
        <f>'МБТ Расп.№789-р от 07.04.2022'!D55</f>
        <v>764505.35000000009</v>
      </c>
      <c r="T57" s="146">
        <f t="shared" si="7"/>
        <v>280666298.35000002</v>
      </c>
    </row>
    <row r="58" spans="1:20" x14ac:dyDescent="0.2">
      <c r="A58" s="45">
        <v>48</v>
      </c>
      <c r="B58" s="9" t="s">
        <v>95</v>
      </c>
      <c r="C58" s="7" t="s">
        <v>96</v>
      </c>
      <c r="D58" s="8">
        <f>'КС '!D56</f>
        <v>69324590</v>
      </c>
      <c r="E58" s="8">
        <f>'ДС(пр.7-22)'!D56</f>
        <v>22507659</v>
      </c>
      <c r="F58" s="8">
        <f t="shared" si="5"/>
        <v>190312605</v>
      </c>
      <c r="G58" s="8">
        <f>'АПУ профилактика'!D57</f>
        <v>67311285</v>
      </c>
      <c r="H58" s="8">
        <f>'АПУ в неотл.форме'!D56</f>
        <v>15509110</v>
      </c>
      <c r="I58" s="8">
        <f>'АПУ обращения'!D57</f>
        <v>72704605</v>
      </c>
      <c r="J58" s="8">
        <f>'ОДИ ПГГ'!D56</f>
        <v>3765766</v>
      </c>
      <c r="K58" s="8">
        <f>'ОДИ МЗ РБ'!D57</f>
        <v>0</v>
      </c>
      <c r="L58" s="8">
        <f>'ФАП(пр.7-22)'!D56</f>
        <v>31021839</v>
      </c>
      <c r="M58" s="8">
        <f>СМП!D56</f>
        <v>34278607</v>
      </c>
      <c r="N58" s="8">
        <f>'Гемодиализ(пр.7-22)'!D56</f>
        <v>0</v>
      </c>
      <c r="O58" s="8">
        <f t="shared" si="6"/>
        <v>316423461</v>
      </c>
      <c r="P58" s="24">
        <f>'бюджет РБ'!D59</f>
        <v>12275492</v>
      </c>
      <c r="Q58" s="24">
        <f>'бюджет РБ'!P59</f>
        <v>427736</v>
      </c>
      <c r="R58" s="24">
        <f>'МБТ Расп.№109-р от 28.01.2022'!D57</f>
        <v>1745067</v>
      </c>
      <c r="S58" s="139">
        <f>'МБТ Расп.№789-р от 07.04.2022'!D56</f>
        <v>3760937.2500000028</v>
      </c>
      <c r="T58" s="146">
        <f t="shared" si="7"/>
        <v>334632693.25</v>
      </c>
    </row>
    <row r="59" spans="1:20" x14ac:dyDescent="0.2">
      <c r="A59" s="45">
        <v>49</v>
      </c>
      <c r="B59" s="66" t="s">
        <v>97</v>
      </c>
      <c r="C59" s="10" t="s">
        <v>98</v>
      </c>
      <c r="D59" s="8">
        <f>'КС '!D57</f>
        <v>21734071</v>
      </c>
      <c r="E59" s="8">
        <f>'ДС(пр.7-22)'!D57</f>
        <v>7996712</v>
      </c>
      <c r="F59" s="8">
        <f t="shared" si="5"/>
        <v>78400798</v>
      </c>
      <c r="G59" s="8">
        <f>'АПУ профилактика'!D58</f>
        <v>22886823</v>
      </c>
      <c r="H59" s="8">
        <f>'АПУ в неотл.форме'!D57</f>
        <v>5517775</v>
      </c>
      <c r="I59" s="8">
        <f>'АПУ обращения'!D58</f>
        <v>28906451</v>
      </c>
      <c r="J59" s="8">
        <f>'ОДИ ПГГ'!D57</f>
        <v>248617</v>
      </c>
      <c r="K59" s="8">
        <f>'ОДИ МЗ РБ'!D58</f>
        <v>0</v>
      </c>
      <c r="L59" s="8">
        <f>'ФАП(пр.7-22)'!D57</f>
        <v>20841132</v>
      </c>
      <c r="M59" s="8">
        <f>СМП!D57</f>
        <v>0</v>
      </c>
      <c r="N59" s="8">
        <f>'Гемодиализ(пр.7-22)'!D57</f>
        <v>0</v>
      </c>
      <c r="O59" s="8">
        <f t="shared" si="6"/>
        <v>108131581</v>
      </c>
      <c r="P59" s="24">
        <f>'бюджет РБ'!D60</f>
        <v>9613497</v>
      </c>
      <c r="Q59" s="24">
        <f>'бюджет РБ'!P60</f>
        <v>281404</v>
      </c>
      <c r="R59" s="24">
        <f>'МБТ Расп.№109-р от 28.01.2022'!D58</f>
        <v>583759</v>
      </c>
      <c r="S59" s="139">
        <f>'МБТ Расп.№789-р от 07.04.2022'!D57</f>
        <v>134380.64000000001</v>
      </c>
      <c r="T59" s="146">
        <f t="shared" si="7"/>
        <v>118744621.64</v>
      </c>
    </row>
    <row r="60" spans="1:20" x14ac:dyDescent="0.2">
      <c r="A60" s="45">
        <v>50</v>
      </c>
      <c r="B60" s="9" t="s">
        <v>99</v>
      </c>
      <c r="C60" s="7" t="s">
        <v>100</v>
      </c>
      <c r="D60" s="8">
        <f>'КС '!D58</f>
        <v>44560007</v>
      </c>
      <c r="E60" s="8">
        <f>'ДС(пр.7-22)'!D58</f>
        <v>15567498</v>
      </c>
      <c r="F60" s="8">
        <f t="shared" si="5"/>
        <v>139536682</v>
      </c>
      <c r="G60" s="8">
        <f>'АПУ профилактика'!D59</f>
        <v>44754782</v>
      </c>
      <c r="H60" s="8">
        <f>'АПУ в неотл.форме'!D58</f>
        <v>10798931</v>
      </c>
      <c r="I60" s="8">
        <f>'АПУ обращения'!D59</f>
        <v>54465139</v>
      </c>
      <c r="J60" s="8">
        <f>'ОДИ ПГГ'!D58</f>
        <v>1012940</v>
      </c>
      <c r="K60" s="8">
        <f>'ОДИ МЗ РБ'!D59</f>
        <v>0</v>
      </c>
      <c r="L60" s="8">
        <f>'ФАП(пр.7-22)'!D58</f>
        <v>28504890</v>
      </c>
      <c r="M60" s="8">
        <f>СМП!D58</f>
        <v>24250232</v>
      </c>
      <c r="N60" s="8">
        <f>'Гемодиализ(пр.7-22)'!D58</f>
        <v>0</v>
      </c>
      <c r="O60" s="8">
        <f t="shared" si="6"/>
        <v>223914419</v>
      </c>
      <c r="P60" s="24">
        <f>'бюджет РБ'!D61</f>
        <v>10712579</v>
      </c>
      <c r="Q60" s="24">
        <f>'бюджет РБ'!P61</f>
        <v>403355</v>
      </c>
      <c r="R60" s="24">
        <f>'МБТ Расп.№109-р от 28.01.2022'!D59</f>
        <v>1158752</v>
      </c>
      <c r="S60" s="139">
        <f>'МБТ Расп.№789-р от 07.04.2022'!D58</f>
        <v>989336.93</v>
      </c>
      <c r="T60" s="146">
        <f t="shared" si="7"/>
        <v>237178441.93000001</v>
      </c>
    </row>
    <row r="61" spans="1:20" ht="10.5" customHeight="1" x14ac:dyDescent="0.2">
      <c r="A61" s="45">
        <v>51</v>
      </c>
      <c r="B61" s="66" t="s">
        <v>101</v>
      </c>
      <c r="C61" s="10" t="s">
        <v>102</v>
      </c>
      <c r="D61" s="8">
        <f>'КС '!D59</f>
        <v>65109368</v>
      </c>
      <c r="E61" s="8">
        <f>'ДС(пр.7-22)'!D59</f>
        <v>21510414</v>
      </c>
      <c r="F61" s="8">
        <f t="shared" si="5"/>
        <v>195469624</v>
      </c>
      <c r="G61" s="8">
        <f>'АПУ профилактика'!D60</f>
        <v>66949733</v>
      </c>
      <c r="H61" s="8">
        <f>'АПУ в неотл.форме'!D59</f>
        <v>15618368</v>
      </c>
      <c r="I61" s="8">
        <f>'АПУ обращения'!D60</f>
        <v>81354640</v>
      </c>
      <c r="J61" s="8">
        <f>'ОДИ ПГГ'!D59</f>
        <v>2391246</v>
      </c>
      <c r="K61" s="8">
        <f>'ОДИ МЗ РБ'!D60</f>
        <v>0</v>
      </c>
      <c r="L61" s="8">
        <f>'ФАП(пр.7-22)'!D59</f>
        <v>29155637</v>
      </c>
      <c r="M61" s="8">
        <f>СМП!D59</f>
        <v>34340933</v>
      </c>
      <c r="N61" s="8">
        <f>'Гемодиализ(пр.7-22)'!D59</f>
        <v>0</v>
      </c>
      <c r="O61" s="8">
        <f t="shared" si="6"/>
        <v>316430339</v>
      </c>
      <c r="P61" s="24">
        <f>'бюджет РБ'!D62</f>
        <v>10624947</v>
      </c>
      <c r="Q61" s="24">
        <f>'бюджет РБ'!P62</f>
        <v>119878</v>
      </c>
      <c r="R61" s="24">
        <f>'МБТ Расп.№109-р от 28.01.2022'!D60</f>
        <v>1804837</v>
      </c>
      <c r="S61" s="139">
        <f>'МБТ Расп.№789-р от 07.04.2022'!D59</f>
        <v>2247518.2200000002</v>
      </c>
      <c r="T61" s="146">
        <f t="shared" si="7"/>
        <v>331227519.22000003</v>
      </c>
    </row>
    <row r="62" spans="1:20" x14ac:dyDescent="0.2">
      <c r="A62" s="45">
        <v>52</v>
      </c>
      <c r="B62" s="66" t="s">
        <v>103</v>
      </c>
      <c r="C62" s="10" t="s">
        <v>104</v>
      </c>
      <c r="D62" s="8">
        <f>'КС '!D60</f>
        <v>381504172</v>
      </c>
      <c r="E62" s="8">
        <f>'ДС(пр.7-22)'!D60</f>
        <v>77107851</v>
      </c>
      <c r="F62" s="8">
        <f t="shared" si="5"/>
        <v>556181434</v>
      </c>
      <c r="G62" s="8">
        <f>'АПУ профилактика'!D61</f>
        <v>228577742</v>
      </c>
      <c r="H62" s="8">
        <f>'АПУ в неотл.форме'!D60</f>
        <v>48853415</v>
      </c>
      <c r="I62" s="8">
        <f>'АПУ обращения'!D61</f>
        <v>218322714</v>
      </c>
      <c r="J62" s="8">
        <f>'ОДИ ПГГ'!D60</f>
        <v>12477393</v>
      </c>
      <c r="K62" s="8">
        <f>'ОДИ МЗ РБ'!D61</f>
        <v>2000450</v>
      </c>
      <c r="L62" s="8">
        <f>'ФАП(пр.7-22)'!D60</f>
        <v>45949720</v>
      </c>
      <c r="M62" s="8">
        <f>СМП!D60</f>
        <v>0</v>
      </c>
      <c r="N62" s="8">
        <f>'Гемодиализ(пр.7-22)'!D60</f>
        <v>0</v>
      </c>
      <c r="O62" s="8">
        <f t="shared" si="6"/>
        <v>1014793457</v>
      </c>
      <c r="P62" s="24">
        <f>'бюджет РБ'!D63</f>
        <v>23127013</v>
      </c>
      <c r="Q62" s="24">
        <f>'бюджет РБ'!P63</f>
        <v>530912</v>
      </c>
      <c r="R62" s="24">
        <f>'МБТ Расп.№109-р от 28.01.2022'!D61</f>
        <v>5845543</v>
      </c>
      <c r="S62" s="139">
        <f>'МБТ Расп.№789-р от 07.04.2022'!D60</f>
        <v>12306975.540000001</v>
      </c>
      <c r="T62" s="146">
        <f t="shared" si="7"/>
        <v>1056603900.54</v>
      </c>
    </row>
    <row r="63" spans="1:20" x14ac:dyDescent="0.2">
      <c r="A63" s="45">
        <v>53</v>
      </c>
      <c r="B63" s="66" t="s">
        <v>105</v>
      </c>
      <c r="C63" s="10" t="s">
        <v>106</v>
      </c>
      <c r="D63" s="8">
        <f>'КС '!D61</f>
        <v>39482358</v>
      </c>
      <c r="E63" s="8">
        <f>'ДС(пр.7-22)'!D61</f>
        <v>13349631</v>
      </c>
      <c r="F63" s="8">
        <f t="shared" si="5"/>
        <v>126086178</v>
      </c>
      <c r="G63" s="8">
        <f>'АПУ профилактика'!D62</f>
        <v>40217179</v>
      </c>
      <c r="H63" s="8">
        <f>'АПУ в неотл.форме'!D61</f>
        <v>8372082</v>
      </c>
      <c r="I63" s="8">
        <f>'АПУ обращения'!D62</f>
        <v>42529143</v>
      </c>
      <c r="J63" s="8">
        <f>'ОДИ ПГГ'!D61</f>
        <v>1330349</v>
      </c>
      <c r="K63" s="8">
        <f>'ОДИ МЗ РБ'!D62</f>
        <v>0</v>
      </c>
      <c r="L63" s="8">
        <f>'ФАП(пр.7-22)'!D61</f>
        <v>33637425</v>
      </c>
      <c r="M63" s="8">
        <f>СМП!D61</f>
        <v>0</v>
      </c>
      <c r="N63" s="8">
        <f>'Гемодиализ(пр.7-22)'!D61</f>
        <v>0</v>
      </c>
      <c r="O63" s="8">
        <f t="shared" si="6"/>
        <v>178918167</v>
      </c>
      <c r="P63" s="24">
        <f>'бюджет РБ'!D64</f>
        <v>10145005</v>
      </c>
      <c r="Q63" s="24">
        <f>'бюджет РБ'!P64</f>
        <v>450248</v>
      </c>
      <c r="R63" s="24">
        <f>'МБТ Расп.№109-р от 28.01.2022'!D62</f>
        <v>971108</v>
      </c>
      <c r="S63" s="139">
        <f>'МБТ Расп.№789-р от 07.04.2022'!D61</f>
        <v>278057.95999999996</v>
      </c>
      <c r="T63" s="146">
        <f t="shared" si="7"/>
        <v>190762585.96000001</v>
      </c>
    </row>
    <row r="64" spans="1:20" x14ac:dyDescent="0.2">
      <c r="A64" s="45">
        <v>54</v>
      </c>
      <c r="B64" s="66" t="s">
        <v>107</v>
      </c>
      <c r="C64" s="10" t="s">
        <v>108</v>
      </c>
      <c r="D64" s="8">
        <f>'КС '!D62</f>
        <v>0</v>
      </c>
      <c r="E64" s="8">
        <f>'ДС(пр.7-22)'!D62</f>
        <v>40724</v>
      </c>
      <c r="F64" s="8">
        <f t="shared" si="5"/>
        <v>80966</v>
      </c>
      <c r="G64" s="8">
        <f>'АПУ профилактика'!D63</f>
        <v>0</v>
      </c>
      <c r="H64" s="8">
        <f>'АПУ в неотл.форме'!D62</f>
        <v>0</v>
      </c>
      <c r="I64" s="8">
        <f>'АПУ обращения'!D63</f>
        <v>80966</v>
      </c>
      <c r="J64" s="8">
        <f>'ОДИ ПГГ'!D62</f>
        <v>0</v>
      </c>
      <c r="K64" s="8">
        <f>'ОДИ МЗ РБ'!D63</f>
        <v>0</v>
      </c>
      <c r="L64" s="8">
        <f>'ФАП(пр.7-22)'!D62</f>
        <v>0</v>
      </c>
      <c r="M64" s="8">
        <f>СМП!D62</f>
        <v>0</v>
      </c>
      <c r="N64" s="8">
        <f>'Гемодиализ(пр.7-22)'!D62</f>
        <v>0</v>
      </c>
      <c r="O64" s="8">
        <f t="shared" si="6"/>
        <v>121690</v>
      </c>
      <c r="P64" s="24">
        <f>'бюджет РБ'!D65</f>
        <v>0</v>
      </c>
      <c r="Q64" s="24">
        <f>'бюджет РБ'!P65</f>
        <v>0</v>
      </c>
      <c r="R64" s="24">
        <f>'МБТ Расп.№109-р от 28.01.2022'!D63</f>
        <v>0</v>
      </c>
      <c r="S64" s="139">
        <f>'МБТ Расп.№789-р от 07.04.2022'!D62</f>
        <v>0</v>
      </c>
      <c r="T64" s="146">
        <f t="shared" si="7"/>
        <v>121690</v>
      </c>
    </row>
    <row r="65" spans="1:20" x14ac:dyDescent="0.2">
      <c r="A65" s="45">
        <v>55</v>
      </c>
      <c r="B65" s="66" t="s">
        <v>109</v>
      </c>
      <c r="C65" s="10" t="s">
        <v>110</v>
      </c>
      <c r="D65" s="8">
        <f>'КС '!D63</f>
        <v>168109207</v>
      </c>
      <c r="E65" s="8">
        <f>'ДС(пр.7-22)'!D63</f>
        <v>0</v>
      </c>
      <c r="F65" s="8">
        <f t="shared" si="5"/>
        <v>0</v>
      </c>
      <c r="G65" s="8">
        <f>'АПУ профилактика'!D64</f>
        <v>0</v>
      </c>
      <c r="H65" s="8">
        <f>'АПУ в неотл.форме'!D63</f>
        <v>0</v>
      </c>
      <c r="I65" s="8">
        <f>'АПУ обращения'!D64</f>
        <v>0</v>
      </c>
      <c r="J65" s="8">
        <f>'ОДИ ПГГ'!D63</f>
        <v>0</v>
      </c>
      <c r="K65" s="8">
        <f>'ОДИ МЗ РБ'!D64</f>
        <v>0</v>
      </c>
      <c r="L65" s="8">
        <f>'ФАП(пр.7-22)'!D63</f>
        <v>0</v>
      </c>
      <c r="M65" s="8">
        <f>СМП!D63</f>
        <v>0</v>
      </c>
      <c r="N65" s="8">
        <f>'Гемодиализ(пр.7-22)'!D63</f>
        <v>0</v>
      </c>
      <c r="O65" s="8">
        <f t="shared" si="6"/>
        <v>168109207</v>
      </c>
      <c r="P65" s="24">
        <f>'бюджет РБ'!D66</f>
        <v>0</v>
      </c>
      <c r="Q65" s="24">
        <f>'бюджет РБ'!P66</f>
        <v>0</v>
      </c>
      <c r="R65" s="24">
        <f>'МБТ Расп.№109-р от 28.01.2022'!D64</f>
        <v>0</v>
      </c>
      <c r="S65" s="139">
        <f>'МБТ Расп.№789-р от 07.04.2022'!D63</f>
        <v>657022.17000000004</v>
      </c>
      <c r="T65" s="146">
        <f t="shared" si="7"/>
        <v>168766229.16999999</v>
      </c>
    </row>
    <row r="66" spans="1:20" ht="18" customHeight="1" x14ac:dyDescent="0.2">
      <c r="A66" s="45">
        <v>56</v>
      </c>
      <c r="B66" s="66" t="s">
        <v>111</v>
      </c>
      <c r="C66" s="10" t="s">
        <v>112</v>
      </c>
      <c r="D66" s="8">
        <f>'КС '!D64</f>
        <v>0</v>
      </c>
      <c r="E66" s="8">
        <f>'ДС(пр.7-22)'!D64</f>
        <v>22713500</v>
      </c>
      <c r="F66" s="8">
        <f t="shared" si="5"/>
        <v>169758638</v>
      </c>
      <c r="G66" s="8">
        <f>'АПУ профилактика'!D65</f>
        <v>108881036</v>
      </c>
      <c r="H66" s="8">
        <f>'АПУ в неотл.форме'!D64</f>
        <v>6944469</v>
      </c>
      <c r="I66" s="8">
        <f>'АПУ обращения'!D65</f>
        <v>52870115</v>
      </c>
      <c r="J66" s="8">
        <f>'ОДИ ПГГ'!D64</f>
        <v>1063018</v>
      </c>
      <c r="K66" s="8">
        <f>'ОДИ МЗ РБ'!D65</f>
        <v>0</v>
      </c>
      <c r="L66" s="8">
        <f>'ФАП(пр.7-22)'!D64</f>
        <v>0</v>
      </c>
      <c r="M66" s="8">
        <f>СМП!D64</f>
        <v>0</v>
      </c>
      <c r="N66" s="8">
        <f>'Гемодиализ(пр.7-22)'!D64</f>
        <v>0</v>
      </c>
      <c r="O66" s="8">
        <f t="shared" si="6"/>
        <v>192472138</v>
      </c>
      <c r="P66" s="24">
        <f>'бюджет РБ'!D67</f>
        <v>0</v>
      </c>
      <c r="Q66" s="24">
        <f>'бюджет РБ'!P67</f>
        <v>0</v>
      </c>
      <c r="R66" s="24">
        <f>'МБТ Расп.№109-р от 28.01.2022'!D65</f>
        <v>2648412</v>
      </c>
      <c r="S66" s="139">
        <f>'МБТ Расп.№789-р от 07.04.2022'!D64</f>
        <v>0</v>
      </c>
      <c r="T66" s="146">
        <f t="shared" si="7"/>
        <v>195120550</v>
      </c>
    </row>
    <row r="67" spans="1:20" ht="18" customHeight="1" x14ac:dyDescent="0.2">
      <c r="A67" s="45">
        <v>57</v>
      </c>
      <c r="B67" s="9" t="s">
        <v>113</v>
      </c>
      <c r="C67" s="10" t="s">
        <v>114</v>
      </c>
      <c r="D67" s="8">
        <f>'КС '!D65</f>
        <v>0</v>
      </c>
      <c r="E67" s="8">
        <f>'ДС(пр.7-22)'!D65</f>
        <v>19334272</v>
      </c>
      <c r="F67" s="8">
        <f t="shared" si="5"/>
        <v>139771179</v>
      </c>
      <c r="G67" s="8">
        <f>'АПУ профилактика'!D66</f>
        <v>88791786</v>
      </c>
      <c r="H67" s="8">
        <f>'АПУ в неотл.форме'!D65</f>
        <v>5685939</v>
      </c>
      <c r="I67" s="8">
        <f>'АПУ обращения'!D66</f>
        <v>43980017</v>
      </c>
      <c r="J67" s="8">
        <f>'ОДИ ПГГ'!D65</f>
        <v>1313437</v>
      </c>
      <c r="K67" s="8">
        <f>'ОДИ МЗ РБ'!D66</f>
        <v>0</v>
      </c>
      <c r="L67" s="8">
        <f>'ФАП(пр.7-22)'!D65</f>
        <v>0</v>
      </c>
      <c r="M67" s="8">
        <f>СМП!D65</f>
        <v>0</v>
      </c>
      <c r="N67" s="8">
        <f>'Гемодиализ(пр.7-22)'!D65</f>
        <v>0</v>
      </c>
      <c r="O67" s="8">
        <f t="shared" si="6"/>
        <v>159105451</v>
      </c>
      <c r="P67" s="24">
        <f>'бюджет РБ'!D68</f>
        <v>0</v>
      </c>
      <c r="Q67" s="24">
        <f>'бюджет РБ'!P68</f>
        <v>0</v>
      </c>
      <c r="R67" s="24">
        <f>'МБТ Расп.№109-р от 28.01.2022'!D66</f>
        <v>2159610</v>
      </c>
      <c r="S67" s="139">
        <f>'МБТ Расп.№789-р от 07.04.2022'!D65</f>
        <v>0</v>
      </c>
      <c r="T67" s="146">
        <f t="shared" si="7"/>
        <v>161265061</v>
      </c>
    </row>
    <row r="68" spans="1:20" ht="22.5" customHeight="1" x14ac:dyDescent="0.2">
      <c r="A68" s="45">
        <v>58</v>
      </c>
      <c r="B68" s="11" t="s">
        <v>115</v>
      </c>
      <c r="C68" s="12" t="s">
        <v>116</v>
      </c>
      <c r="D68" s="8">
        <f>'КС '!D66</f>
        <v>0</v>
      </c>
      <c r="E68" s="8">
        <f>'ДС(пр.7-22)'!D66</f>
        <v>24860395</v>
      </c>
      <c r="F68" s="8">
        <f t="shared" si="5"/>
        <v>227759702</v>
      </c>
      <c r="G68" s="8">
        <f>'АПУ профилактика'!D67</f>
        <v>127314109</v>
      </c>
      <c r="H68" s="8">
        <f>'АПУ в неотл.форме'!D66</f>
        <v>19714714</v>
      </c>
      <c r="I68" s="8">
        <f>'АПУ обращения'!D67</f>
        <v>78885369</v>
      </c>
      <c r="J68" s="8">
        <f>'ОДИ ПГГ'!D66</f>
        <v>1845510</v>
      </c>
      <c r="K68" s="8">
        <f>'ОДИ МЗ РБ'!D67</f>
        <v>0</v>
      </c>
      <c r="L68" s="8">
        <f>'ФАП(пр.7-22)'!D66</f>
        <v>0</v>
      </c>
      <c r="M68" s="8">
        <f>СМП!D66</f>
        <v>0</v>
      </c>
      <c r="N68" s="8">
        <f>'Гемодиализ(пр.7-22)'!D66</f>
        <v>0</v>
      </c>
      <c r="O68" s="8">
        <f t="shared" si="6"/>
        <v>252620097</v>
      </c>
      <c r="P68" s="24">
        <f>'бюджет РБ'!D69</f>
        <v>0</v>
      </c>
      <c r="Q68" s="24">
        <f>'бюджет РБ'!P69</f>
        <v>0</v>
      </c>
      <c r="R68" s="24">
        <f>'МБТ Расп.№109-р от 28.01.2022'!D67</f>
        <v>3027882</v>
      </c>
      <c r="S68" s="139">
        <f>'МБТ Расп.№789-р от 07.04.2022'!D66</f>
        <v>0</v>
      </c>
      <c r="T68" s="146">
        <f t="shared" si="7"/>
        <v>255647979</v>
      </c>
    </row>
    <row r="69" spans="1:20" ht="15" customHeight="1" x14ac:dyDescent="0.2">
      <c r="A69" s="45">
        <v>59</v>
      </c>
      <c r="B69" s="9" t="s">
        <v>117</v>
      </c>
      <c r="C69" s="10" t="s">
        <v>118</v>
      </c>
      <c r="D69" s="8">
        <f>'КС '!D67</f>
        <v>0</v>
      </c>
      <c r="E69" s="8">
        <f>'ДС(пр.7-22)'!D67</f>
        <v>34861591</v>
      </c>
      <c r="F69" s="8">
        <f t="shared" si="5"/>
        <v>274964274</v>
      </c>
      <c r="G69" s="8">
        <f>'АПУ профилактика'!D68</f>
        <v>168647156</v>
      </c>
      <c r="H69" s="8">
        <f>'АПУ в неотл.форме'!D67</f>
        <v>21177736</v>
      </c>
      <c r="I69" s="8">
        <f>'АПУ обращения'!D68</f>
        <v>83563051</v>
      </c>
      <c r="J69" s="8">
        <f>'ОДИ ПГГ'!D67</f>
        <v>1576331</v>
      </c>
      <c r="K69" s="8">
        <f>'ОДИ МЗ РБ'!D68</f>
        <v>0</v>
      </c>
      <c r="L69" s="8">
        <f>'ФАП(пр.7-22)'!D67</f>
        <v>0</v>
      </c>
      <c r="M69" s="8">
        <f>СМП!D67</f>
        <v>0</v>
      </c>
      <c r="N69" s="8">
        <f>'Гемодиализ(пр.7-22)'!D67</f>
        <v>0</v>
      </c>
      <c r="O69" s="8">
        <f t="shared" si="6"/>
        <v>309825865</v>
      </c>
      <c r="P69" s="24">
        <f>'бюджет РБ'!D70</f>
        <v>1261866</v>
      </c>
      <c r="Q69" s="24">
        <f>'бюджет РБ'!P70</f>
        <v>0</v>
      </c>
      <c r="R69" s="24">
        <f>'МБТ Расп.№109-р от 28.01.2022'!D68</f>
        <v>3811794</v>
      </c>
      <c r="S69" s="139">
        <f>'МБТ Расп.№789-р от 07.04.2022'!D67</f>
        <v>0</v>
      </c>
      <c r="T69" s="146">
        <f t="shared" si="7"/>
        <v>314899525</v>
      </c>
    </row>
    <row r="70" spans="1:20" ht="24" customHeight="1" x14ac:dyDescent="0.2">
      <c r="A70" s="45">
        <v>60</v>
      </c>
      <c r="B70" s="66" t="s">
        <v>119</v>
      </c>
      <c r="C70" s="10" t="s">
        <v>320</v>
      </c>
      <c r="D70" s="8">
        <f>'КС '!D68</f>
        <v>0</v>
      </c>
      <c r="E70" s="8">
        <f>'ДС(пр.7-22)'!D68</f>
        <v>15063559</v>
      </c>
      <c r="F70" s="8">
        <f t="shared" si="5"/>
        <v>102449031</v>
      </c>
      <c r="G70" s="8">
        <f>'АПУ профилактика'!D69</f>
        <v>62896473</v>
      </c>
      <c r="H70" s="8">
        <f>'АПУ в неотл.форме'!D68</f>
        <v>3864255</v>
      </c>
      <c r="I70" s="8">
        <f>'АПУ обращения'!D69</f>
        <v>34789112</v>
      </c>
      <c r="J70" s="8">
        <f>'ОДИ ПГГ'!D68</f>
        <v>899191</v>
      </c>
      <c r="K70" s="8">
        <f>'ОДИ МЗ РБ'!D69</f>
        <v>0</v>
      </c>
      <c r="L70" s="8">
        <f>'ФАП(пр.7-22)'!D68</f>
        <v>0</v>
      </c>
      <c r="M70" s="8">
        <f>СМП!D68</f>
        <v>0</v>
      </c>
      <c r="N70" s="8">
        <f>'Гемодиализ(пр.7-22)'!D68</f>
        <v>0</v>
      </c>
      <c r="O70" s="8">
        <f t="shared" si="6"/>
        <v>117512590</v>
      </c>
      <c r="P70" s="24">
        <f>'бюджет РБ'!D71</f>
        <v>0</v>
      </c>
      <c r="Q70" s="24">
        <f>'бюджет РБ'!P71</f>
        <v>0</v>
      </c>
      <c r="R70" s="24">
        <f>'МБТ Расп.№109-р от 28.01.2022'!D69</f>
        <v>1499587</v>
      </c>
      <c r="S70" s="139">
        <f>'МБТ Расп.№789-р от 07.04.2022'!D68</f>
        <v>0</v>
      </c>
      <c r="T70" s="146">
        <f t="shared" si="7"/>
        <v>119012177</v>
      </c>
    </row>
    <row r="71" spans="1:20" ht="24" customHeight="1" x14ac:dyDescent="0.2">
      <c r="A71" s="45">
        <v>61</v>
      </c>
      <c r="B71" s="6" t="s">
        <v>120</v>
      </c>
      <c r="C71" s="10" t="s">
        <v>121</v>
      </c>
      <c r="D71" s="8">
        <f>'КС '!D69</f>
        <v>0</v>
      </c>
      <c r="E71" s="8">
        <f>'ДС(пр.7-22)'!D69</f>
        <v>0</v>
      </c>
      <c r="F71" s="8">
        <f t="shared" si="5"/>
        <v>69263723</v>
      </c>
      <c r="G71" s="8">
        <f>'АПУ профилактика'!D70</f>
        <v>22916980</v>
      </c>
      <c r="H71" s="8">
        <f>'АПУ в неотл.форме'!D69</f>
        <v>0</v>
      </c>
      <c r="I71" s="8">
        <f>'АПУ обращения'!D70</f>
        <v>46346743</v>
      </c>
      <c r="J71" s="8">
        <f>'ОДИ ПГГ'!D69</f>
        <v>0</v>
      </c>
      <c r="K71" s="8">
        <f>'ОДИ МЗ РБ'!D70</f>
        <v>0</v>
      </c>
      <c r="L71" s="8">
        <f>'ФАП(пр.7-22)'!D69</f>
        <v>0</v>
      </c>
      <c r="M71" s="8">
        <f>СМП!D69</f>
        <v>0</v>
      </c>
      <c r="N71" s="8">
        <f>'Гемодиализ(пр.7-22)'!D69</f>
        <v>0</v>
      </c>
      <c r="O71" s="8">
        <f t="shared" si="6"/>
        <v>69263723</v>
      </c>
      <c r="P71" s="24">
        <f>'бюджет РБ'!D72</f>
        <v>0</v>
      </c>
      <c r="Q71" s="24">
        <f>'бюджет РБ'!P72</f>
        <v>0</v>
      </c>
      <c r="R71" s="24">
        <f>'МБТ Расп.№109-р от 28.01.2022'!D70</f>
        <v>0</v>
      </c>
      <c r="S71" s="139">
        <f>'МБТ Расп.№789-р от 07.04.2022'!D69</f>
        <v>0</v>
      </c>
      <c r="T71" s="146">
        <f t="shared" si="7"/>
        <v>69263723</v>
      </c>
    </row>
    <row r="72" spans="1:20" ht="24" customHeight="1" x14ac:dyDescent="0.2">
      <c r="A72" s="45">
        <v>62</v>
      </c>
      <c r="B72" s="6" t="s">
        <v>122</v>
      </c>
      <c r="C72" s="10" t="s">
        <v>123</v>
      </c>
      <c r="D72" s="8">
        <f>'КС '!D70</f>
        <v>0</v>
      </c>
      <c r="E72" s="8">
        <f>'ДС(пр.7-22)'!D70</f>
        <v>0</v>
      </c>
      <c r="F72" s="8">
        <f t="shared" si="5"/>
        <v>104303121</v>
      </c>
      <c r="G72" s="8">
        <f>'АПУ профилактика'!D71</f>
        <v>23854837</v>
      </c>
      <c r="H72" s="8">
        <f>'АПУ в неотл.форме'!D70</f>
        <v>6727172</v>
      </c>
      <c r="I72" s="8">
        <f>'АПУ обращения'!D71</f>
        <v>73721112</v>
      </c>
      <c r="J72" s="8">
        <f>'ОДИ ПГГ'!D70</f>
        <v>0</v>
      </c>
      <c r="K72" s="8">
        <f>'ОДИ МЗ РБ'!D71</f>
        <v>0</v>
      </c>
      <c r="L72" s="8">
        <f>'ФАП(пр.7-22)'!D70</f>
        <v>0</v>
      </c>
      <c r="M72" s="8">
        <f>СМП!D70</f>
        <v>0</v>
      </c>
      <c r="N72" s="8">
        <f>'Гемодиализ(пр.7-22)'!D70</f>
        <v>0</v>
      </c>
      <c r="O72" s="8">
        <f t="shared" si="6"/>
        <v>104303121</v>
      </c>
      <c r="P72" s="24">
        <f>'бюджет РБ'!D73</f>
        <v>0</v>
      </c>
      <c r="Q72" s="24">
        <f>'бюджет РБ'!P73</f>
        <v>0</v>
      </c>
      <c r="R72" s="24">
        <f>'МБТ Расп.№109-р от 28.01.2022'!D71</f>
        <v>0</v>
      </c>
      <c r="S72" s="139">
        <f>'МБТ Расп.№789-р от 07.04.2022'!D70</f>
        <v>0</v>
      </c>
      <c r="T72" s="146">
        <f t="shared" si="7"/>
        <v>104303121</v>
      </c>
    </row>
    <row r="73" spans="1:20" ht="15.75" customHeight="1" x14ac:dyDescent="0.2">
      <c r="A73" s="45">
        <v>63</v>
      </c>
      <c r="B73" s="9" t="s">
        <v>124</v>
      </c>
      <c r="C73" s="10" t="s">
        <v>125</v>
      </c>
      <c r="D73" s="8">
        <f>'КС '!D71</f>
        <v>0</v>
      </c>
      <c r="E73" s="8">
        <f>'ДС(пр.7-22)'!D71</f>
        <v>45468217</v>
      </c>
      <c r="F73" s="8">
        <f t="shared" si="5"/>
        <v>275066675</v>
      </c>
      <c r="G73" s="8">
        <f>'АПУ профилактика'!D72</f>
        <v>111240902</v>
      </c>
      <c r="H73" s="8">
        <f>'АПУ в неотл.форме'!D71</f>
        <v>18643032</v>
      </c>
      <c r="I73" s="8">
        <f>'АПУ обращения'!D72</f>
        <v>138022616</v>
      </c>
      <c r="J73" s="8">
        <f>'ОДИ ПГГ'!D71</f>
        <v>5794825</v>
      </c>
      <c r="K73" s="8">
        <f>'ОДИ МЗ РБ'!D72</f>
        <v>1365300</v>
      </c>
      <c r="L73" s="8">
        <f>'ФАП(пр.7-22)'!D71</f>
        <v>0</v>
      </c>
      <c r="M73" s="8">
        <f>СМП!D71</f>
        <v>0</v>
      </c>
      <c r="N73" s="8">
        <f>'Гемодиализ(пр.7-22)'!D71</f>
        <v>0</v>
      </c>
      <c r="O73" s="8">
        <f t="shared" si="6"/>
        <v>320534892</v>
      </c>
      <c r="P73" s="24">
        <f>'бюджет РБ'!D74</f>
        <v>3654366</v>
      </c>
      <c r="Q73" s="24">
        <f>'бюджет РБ'!P74</f>
        <v>0</v>
      </c>
      <c r="R73" s="24">
        <f>'МБТ Расп.№109-р от 28.01.2022'!D72</f>
        <v>3203436</v>
      </c>
      <c r="S73" s="139">
        <f>'МБТ Расп.№789-р от 07.04.2022'!D71</f>
        <v>0</v>
      </c>
      <c r="T73" s="146">
        <f t="shared" si="7"/>
        <v>327392694</v>
      </c>
    </row>
    <row r="74" spans="1:20" x14ac:dyDescent="0.2">
      <c r="A74" s="45">
        <v>64</v>
      </c>
      <c r="B74" s="9" t="s">
        <v>126</v>
      </c>
      <c r="C74" s="7" t="s">
        <v>127</v>
      </c>
      <c r="D74" s="8">
        <f>'КС '!D72</f>
        <v>0</v>
      </c>
      <c r="E74" s="8">
        <f>'ДС(пр.7-22)'!D72</f>
        <v>26383182</v>
      </c>
      <c r="F74" s="8">
        <f t="shared" si="5"/>
        <v>174143460</v>
      </c>
      <c r="G74" s="8">
        <f>'АПУ профилактика'!D73</f>
        <v>83511633</v>
      </c>
      <c r="H74" s="8">
        <f>'АПУ в неотл.форме'!D72</f>
        <v>12155264</v>
      </c>
      <c r="I74" s="8">
        <f>'АПУ обращения'!D73</f>
        <v>72157636</v>
      </c>
      <c r="J74" s="8">
        <f>'ОДИ ПГГ'!D72</f>
        <v>6318927</v>
      </c>
      <c r="K74" s="8">
        <f>'ОДИ МЗ РБ'!D73</f>
        <v>0</v>
      </c>
      <c r="L74" s="8">
        <f>'ФАП(пр.7-22)'!D72</f>
        <v>0</v>
      </c>
      <c r="M74" s="8">
        <f>СМП!D72</f>
        <v>0</v>
      </c>
      <c r="N74" s="8">
        <f>'Гемодиализ(пр.7-22)'!D72</f>
        <v>0</v>
      </c>
      <c r="O74" s="8">
        <f t="shared" si="6"/>
        <v>200526642</v>
      </c>
      <c r="P74" s="24">
        <f>'бюджет РБ'!D75</f>
        <v>3119334</v>
      </c>
      <c r="Q74" s="24">
        <f>'бюджет РБ'!P75</f>
        <v>0</v>
      </c>
      <c r="R74" s="24">
        <f>'МБТ Расп.№109-р от 28.01.2022'!D73</f>
        <v>1945692</v>
      </c>
      <c r="S74" s="139">
        <f>'МБТ Расп.№789-р от 07.04.2022'!D72</f>
        <v>0</v>
      </c>
      <c r="T74" s="146">
        <f t="shared" si="7"/>
        <v>205591668</v>
      </c>
    </row>
    <row r="75" spans="1:20" x14ac:dyDescent="0.2">
      <c r="A75" s="45">
        <v>65</v>
      </c>
      <c r="B75" s="9" t="s">
        <v>128</v>
      </c>
      <c r="C75" s="10" t="s">
        <v>129</v>
      </c>
      <c r="D75" s="8">
        <f>'КС '!D73</f>
        <v>0</v>
      </c>
      <c r="E75" s="8">
        <f>'ДС(пр.7-22)'!D73</f>
        <v>65941531</v>
      </c>
      <c r="F75" s="8">
        <f t="shared" si="5"/>
        <v>370623198</v>
      </c>
      <c r="G75" s="8">
        <f>'АПУ профилактика'!D74</f>
        <v>147049006</v>
      </c>
      <c r="H75" s="8">
        <f>'АПУ в неотл.форме'!D73</f>
        <v>27970146</v>
      </c>
      <c r="I75" s="8">
        <f>'АПУ обращения'!D74</f>
        <v>184713857</v>
      </c>
      <c r="J75" s="8">
        <f>'ОДИ ПГГ'!D73</f>
        <v>8652289</v>
      </c>
      <c r="K75" s="8">
        <f>'ОДИ МЗ РБ'!D74</f>
        <v>2237900</v>
      </c>
      <c r="L75" s="8">
        <f>'ФАП(пр.7-22)'!D73</f>
        <v>0</v>
      </c>
      <c r="M75" s="8">
        <f>СМП!D73</f>
        <v>0</v>
      </c>
      <c r="N75" s="8">
        <f>'Гемодиализ(пр.7-22)'!D73</f>
        <v>0</v>
      </c>
      <c r="O75" s="8">
        <f t="shared" si="6"/>
        <v>436564729</v>
      </c>
      <c r="P75" s="24">
        <f>'бюджет РБ'!D76</f>
        <v>3009167</v>
      </c>
      <c r="Q75" s="24">
        <f>'бюджет РБ'!P76</f>
        <v>0</v>
      </c>
      <c r="R75" s="24">
        <f>'МБТ Расп.№109-р от 28.01.2022'!D74</f>
        <v>4374643</v>
      </c>
      <c r="S75" s="139">
        <f>'МБТ Расп.№789-р от 07.04.2022'!D73</f>
        <v>0</v>
      </c>
      <c r="T75" s="146">
        <f t="shared" si="7"/>
        <v>443948539</v>
      </c>
    </row>
    <row r="76" spans="1:20" ht="24" x14ac:dyDescent="0.2">
      <c r="A76" s="45">
        <v>66</v>
      </c>
      <c r="B76" s="9" t="s">
        <v>130</v>
      </c>
      <c r="C76" s="10" t="s">
        <v>131</v>
      </c>
      <c r="D76" s="8">
        <f>'КС '!D74</f>
        <v>0</v>
      </c>
      <c r="E76" s="8">
        <f>'ДС(пр.7-22)'!D74</f>
        <v>0</v>
      </c>
      <c r="F76" s="8">
        <f t="shared" ref="F76:F141" si="10">G76+H76+I76+J76+K76+L76</f>
        <v>36010521</v>
      </c>
      <c r="G76" s="8">
        <f>'АПУ профилактика'!D75</f>
        <v>1736567</v>
      </c>
      <c r="H76" s="8">
        <f>'АПУ в неотл.форме'!D74</f>
        <v>0</v>
      </c>
      <c r="I76" s="8">
        <f>'АПУ обращения'!D75</f>
        <v>34273954</v>
      </c>
      <c r="J76" s="8">
        <f>'ОДИ ПГГ'!D74</f>
        <v>0</v>
      </c>
      <c r="K76" s="8">
        <f>'ОДИ МЗ РБ'!D75</f>
        <v>0</v>
      </c>
      <c r="L76" s="8">
        <f>'ФАП(пр.7-22)'!D74</f>
        <v>0</v>
      </c>
      <c r="M76" s="8">
        <f>СМП!D74</f>
        <v>0</v>
      </c>
      <c r="N76" s="8">
        <f>'Гемодиализ(пр.7-22)'!D74</f>
        <v>0</v>
      </c>
      <c r="O76" s="8">
        <f t="shared" ref="O76:O141" si="11">D76+E76+F76+M76+N76</f>
        <v>36010521</v>
      </c>
      <c r="P76" s="24">
        <f>'бюджет РБ'!D77</f>
        <v>0</v>
      </c>
      <c r="Q76" s="24">
        <f>'бюджет РБ'!P77</f>
        <v>0</v>
      </c>
      <c r="R76" s="24">
        <f>'МБТ Расп.№109-р от 28.01.2022'!D75</f>
        <v>0</v>
      </c>
      <c r="S76" s="139">
        <f>'МБТ Расп.№789-р от 07.04.2022'!D74</f>
        <v>0</v>
      </c>
      <c r="T76" s="146">
        <f t="shared" ref="T76:T139" si="12">O76+P76+Q76+R76+S76</f>
        <v>36010521</v>
      </c>
    </row>
    <row r="77" spans="1:20" ht="24" x14ac:dyDescent="0.2">
      <c r="A77" s="45">
        <v>67</v>
      </c>
      <c r="B77" s="6" t="s">
        <v>132</v>
      </c>
      <c r="C77" s="10" t="s">
        <v>133</v>
      </c>
      <c r="D77" s="8">
        <f>'КС '!D75</f>
        <v>0</v>
      </c>
      <c r="E77" s="8">
        <f>'ДС(пр.7-22)'!D75</f>
        <v>0</v>
      </c>
      <c r="F77" s="8">
        <f t="shared" si="10"/>
        <v>56820308</v>
      </c>
      <c r="G77" s="8">
        <f>'АПУ профилактика'!D76</f>
        <v>2144271</v>
      </c>
      <c r="H77" s="8">
        <f>'АПУ в неотл.форме'!D75</f>
        <v>15910712</v>
      </c>
      <c r="I77" s="8">
        <f>'АПУ обращения'!D76</f>
        <v>38765325</v>
      </c>
      <c r="J77" s="8">
        <f>'ОДИ ПГГ'!D75</f>
        <v>0</v>
      </c>
      <c r="K77" s="8">
        <f>'ОДИ МЗ РБ'!D76</f>
        <v>0</v>
      </c>
      <c r="L77" s="8">
        <f>'ФАП(пр.7-22)'!D75</f>
        <v>0</v>
      </c>
      <c r="M77" s="8">
        <f>СМП!D75</f>
        <v>0</v>
      </c>
      <c r="N77" s="8">
        <f>'Гемодиализ(пр.7-22)'!D75</f>
        <v>0</v>
      </c>
      <c r="O77" s="8">
        <f t="shared" si="11"/>
        <v>56820308</v>
      </c>
      <c r="P77" s="24">
        <f>'бюджет РБ'!D78</f>
        <v>0</v>
      </c>
      <c r="Q77" s="24">
        <f>'бюджет РБ'!P78</f>
        <v>0</v>
      </c>
      <c r="R77" s="24">
        <f>'МБТ Расп.№109-р от 28.01.2022'!D76</f>
        <v>0</v>
      </c>
      <c r="S77" s="139">
        <f>'МБТ Расп.№789-р от 07.04.2022'!D75</f>
        <v>0</v>
      </c>
      <c r="T77" s="146">
        <f t="shared" si="12"/>
        <v>56820308</v>
      </c>
    </row>
    <row r="78" spans="1:20" ht="24" x14ac:dyDescent="0.2">
      <c r="A78" s="45">
        <v>68</v>
      </c>
      <c r="B78" s="9" t="s">
        <v>134</v>
      </c>
      <c r="C78" s="10" t="s">
        <v>135</v>
      </c>
      <c r="D78" s="8">
        <f>'КС '!D76</f>
        <v>0</v>
      </c>
      <c r="E78" s="8">
        <f>'ДС(пр.7-22)'!D76</f>
        <v>0</v>
      </c>
      <c r="F78" s="8">
        <f t="shared" si="10"/>
        <v>50299540</v>
      </c>
      <c r="G78" s="8">
        <f>'АПУ профилактика'!D77</f>
        <v>2515796</v>
      </c>
      <c r="H78" s="8">
        <f>'АПУ в неотл.форме'!D76</f>
        <v>0</v>
      </c>
      <c r="I78" s="8">
        <f>'АПУ обращения'!D77</f>
        <v>47783744</v>
      </c>
      <c r="J78" s="8">
        <f>'ОДИ ПГГ'!D76</f>
        <v>0</v>
      </c>
      <c r="K78" s="8">
        <f>'ОДИ МЗ РБ'!D77</f>
        <v>0</v>
      </c>
      <c r="L78" s="8">
        <f>'ФАП(пр.7-22)'!D76</f>
        <v>0</v>
      </c>
      <c r="M78" s="8">
        <f>СМП!D76</f>
        <v>0</v>
      </c>
      <c r="N78" s="8">
        <f>'Гемодиализ(пр.7-22)'!D76</f>
        <v>0</v>
      </c>
      <c r="O78" s="8">
        <f t="shared" si="11"/>
        <v>50299540</v>
      </c>
      <c r="P78" s="24">
        <f>'бюджет РБ'!D79</f>
        <v>0</v>
      </c>
      <c r="Q78" s="24">
        <f>'бюджет РБ'!P79</f>
        <v>0</v>
      </c>
      <c r="R78" s="24">
        <f>'МБТ Расп.№109-р от 28.01.2022'!D77</f>
        <v>0</v>
      </c>
      <c r="S78" s="139">
        <f>'МБТ Расп.№789-р от 07.04.2022'!D76</f>
        <v>0</v>
      </c>
      <c r="T78" s="146">
        <f t="shared" si="12"/>
        <v>50299540</v>
      </c>
    </row>
    <row r="79" spans="1:20" ht="24" x14ac:dyDescent="0.2">
      <c r="A79" s="45">
        <v>69</v>
      </c>
      <c r="B79" s="9" t="s">
        <v>136</v>
      </c>
      <c r="C79" s="10" t="s">
        <v>137</v>
      </c>
      <c r="D79" s="8">
        <f>'КС '!D77</f>
        <v>0</v>
      </c>
      <c r="E79" s="8">
        <f>'ДС(пр.7-22)'!D77</f>
        <v>0</v>
      </c>
      <c r="F79" s="8">
        <f t="shared" si="10"/>
        <v>40942666</v>
      </c>
      <c r="G79" s="8">
        <f>'АПУ профилактика'!D78</f>
        <v>2407261</v>
      </c>
      <c r="H79" s="8">
        <f>'АПУ в неотл.форме'!D77</f>
        <v>0</v>
      </c>
      <c r="I79" s="8">
        <f>'АПУ обращения'!D78</f>
        <v>38535405</v>
      </c>
      <c r="J79" s="8">
        <f>'ОДИ ПГГ'!D77</f>
        <v>0</v>
      </c>
      <c r="K79" s="8">
        <f>'ОДИ МЗ РБ'!D78</f>
        <v>0</v>
      </c>
      <c r="L79" s="8">
        <f>'ФАП(пр.7-22)'!D77</f>
        <v>0</v>
      </c>
      <c r="M79" s="8">
        <f>СМП!D77</f>
        <v>0</v>
      </c>
      <c r="N79" s="8">
        <f>'Гемодиализ(пр.7-22)'!D77</f>
        <v>0</v>
      </c>
      <c r="O79" s="8">
        <f t="shared" si="11"/>
        <v>40942666</v>
      </c>
      <c r="P79" s="24">
        <f>'бюджет РБ'!D80</f>
        <v>0</v>
      </c>
      <c r="Q79" s="24">
        <f>'бюджет РБ'!P80</f>
        <v>0</v>
      </c>
      <c r="R79" s="24">
        <f>'МБТ Расп.№109-р от 28.01.2022'!D78</f>
        <v>0</v>
      </c>
      <c r="S79" s="139">
        <f>'МБТ Расп.№789-р от 07.04.2022'!D77</f>
        <v>0</v>
      </c>
      <c r="T79" s="146">
        <f t="shared" si="12"/>
        <v>40942666</v>
      </c>
    </row>
    <row r="80" spans="1:20" ht="24" x14ac:dyDescent="0.2">
      <c r="A80" s="45">
        <v>70</v>
      </c>
      <c r="B80" s="6" t="s">
        <v>138</v>
      </c>
      <c r="C80" s="10" t="s">
        <v>139</v>
      </c>
      <c r="D80" s="8">
        <f>'КС '!D78</f>
        <v>0</v>
      </c>
      <c r="E80" s="8">
        <f>'ДС(пр.7-22)'!D78</f>
        <v>0</v>
      </c>
      <c r="F80" s="8">
        <f t="shared" si="10"/>
        <v>65548618</v>
      </c>
      <c r="G80" s="8">
        <f>'АПУ профилактика'!D79</f>
        <v>10221116</v>
      </c>
      <c r="H80" s="8">
        <f>'АПУ в неотл.форме'!D78</f>
        <v>0</v>
      </c>
      <c r="I80" s="8">
        <f>'АПУ обращения'!D79</f>
        <v>55327502</v>
      </c>
      <c r="J80" s="8">
        <f>'ОДИ ПГГ'!D78</f>
        <v>0</v>
      </c>
      <c r="K80" s="8">
        <f>'ОДИ МЗ РБ'!D79</f>
        <v>0</v>
      </c>
      <c r="L80" s="8">
        <f>'ФАП(пр.7-22)'!D78</f>
        <v>0</v>
      </c>
      <c r="M80" s="8">
        <f>СМП!D78</f>
        <v>0</v>
      </c>
      <c r="N80" s="8">
        <f>'Гемодиализ(пр.7-22)'!D78</f>
        <v>0</v>
      </c>
      <c r="O80" s="8">
        <f t="shared" si="11"/>
        <v>65548618</v>
      </c>
      <c r="P80" s="24">
        <f>'бюджет РБ'!D81</f>
        <v>0</v>
      </c>
      <c r="Q80" s="24">
        <f>'бюджет РБ'!P81</f>
        <v>0</v>
      </c>
      <c r="R80" s="24">
        <f>'МБТ Расп.№109-р от 28.01.2022'!D79</f>
        <v>0</v>
      </c>
      <c r="S80" s="139">
        <f>'МБТ Расп.№789-р от 07.04.2022'!D78</f>
        <v>0</v>
      </c>
      <c r="T80" s="146">
        <f t="shared" si="12"/>
        <v>65548618</v>
      </c>
    </row>
    <row r="81" spans="1:20" ht="24" x14ac:dyDescent="0.2">
      <c r="A81" s="45">
        <v>71</v>
      </c>
      <c r="B81" s="6" t="s">
        <v>140</v>
      </c>
      <c r="C81" s="10" t="s">
        <v>141</v>
      </c>
      <c r="D81" s="8">
        <f>'КС '!D79</f>
        <v>0</v>
      </c>
      <c r="E81" s="8">
        <f>'ДС(пр.7-22)'!D79</f>
        <v>0</v>
      </c>
      <c r="F81" s="8">
        <f t="shared" si="10"/>
        <v>38147256</v>
      </c>
      <c r="G81" s="8">
        <f>'АПУ профилактика'!D80</f>
        <v>1895196</v>
      </c>
      <c r="H81" s="8">
        <f>'АПУ в неотл.форме'!D79</f>
        <v>0</v>
      </c>
      <c r="I81" s="8">
        <f>'АПУ обращения'!D80</f>
        <v>36252060</v>
      </c>
      <c r="J81" s="8">
        <f>'ОДИ ПГГ'!D79</f>
        <v>0</v>
      </c>
      <c r="K81" s="8">
        <f>'ОДИ МЗ РБ'!D80</f>
        <v>0</v>
      </c>
      <c r="L81" s="8">
        <f>'ФАП(пр.7-22)'!D79</f>
        <v>0</v>
      </c>
      <c r="M81" s="8">
        <f>СМП!D79</f>
        <v>0</v>
      </c>
      <c r="N81" s="8">
        <f>'Гемодиализ(пр.7-22)'!D79</f>
        <v>0</v>
      </c>
      <c r="O81" s="8">
        <f t="shared" si="11"/>
        <v>38147256</v>
      </c>
      <c r="P81" s="24">
        <f>'бюджет РБ'!D82</f>
        <v>0</v>
      </c>
      <c r="Q81" s="24">
        <f>'бюджет РБ'!P82</f>
        <v>0</v>
      </c>
      <c r="R81" s="24">
        <f>'МБТ Расп.№109-р от 28.01.2022'!D80</f>
        <v>0</v>
      </c>
      <c r="S81" s="139">
        <f>'МБТ Расп.№789-р от 07.04.2022'!D79</f>
        <v>0</v>
      </c>
      <c r="T81" s="146">
        <f t="shared" si="12"/>
        <v>38147256</v>
      </c>
    </row>
    <row r="82" spans="1:20" ht="24" x14ac:dyDescent="0.2">
      <c r="A82" s="45">
        <v>72</v>
      </c>
      <c r="B82" s="6" t="s">
        <v>142</v>
      </c>
      <c r="C82" s="10" t="s">
        <v>143</v>
      </c>
      <c r="D82" s="8">
        <f>'КС '!D80</f>
        <v>0</v>
      </c>
      <c r="E82" s="8">
        <f>'ДС(пр.7-22)'!D80</f>
        <v>0</v>
      </c>
      <c r="F82" s="8">
        <f t="shared" si="10"/>
        <v>36122035</v>
      </c>
      <c r="G82" s="8">
        <f>'АПУ профилактика'!D81</f>
        <v>1812403</v>
      </c>
      <c r="H82" s="8">
        <f>'АПУ в неотл.форме'!D80</f>
        <v>0</v>
      </c>
      <c r="I82" s="8">
        <f>'АПУ обращения'!D81</f>
        <v>34309632</v>
      </c>
      <c r="J82" s="8">
        <f>'ОДИ ПГГ'!D80</f>
        <v>0</v>
      </c>
      <c r="K82" s="8">
        <f>'ОДИ МЗ РБ'!D81</f>
        <v>0</v>
      </c>
      <c r="L82" s="8">
        <f>'ФАП(пр.7-22)'!D80</f>
        <v>0</v>
      </c>
      <c r="M82" s="8">
        <f>СМП!D80</f>
        <v>0</v>
      </c>
      <c r="N82" s="8">
        <f>'Гемодиализ(пр.7-22)'!D80</f>
        <v>0</v>
      </c>
      <c r="O82" s="8">
        <f t="shared" si="11"/>
        <v>36122035</v>
      </c>
      <c r="P82" s="24">
        <f>'бюджет РБ'!D83</f>
        <v>0</v>
      </c>
      <c r="Q82" s="24">
        <f>'бюджет РБ'!P83</f>
        <v>0</v>
      </c>
      <c r="R82" s="24">
        <f>'МБТ Расп.№109-р от 28.01.2022'!D81</f>
        <v>0</v>
      </c>
      <c r="S82" s="139">
        <f>'МБТ Расп.№789-р от 07.04.2022'!D80</f>
        <v>0</v>
      </c>
      <c r="T82" s="146">
        <f t="shared" si="12"/>
        <v>36122035</v>
      </c>
    </row>
    <row r="83" spans="1:20" x14ac:dyDescent="0.2">
      <c r="A83" s="45">
        <v>73</v>
      </c>
      <c r="B83" s="66" t="s">
        <v>144</v>
      </c>
      <c r="C83" s="10" t="s">
        <v>145</v>
      </c>
      <c r="D83" s="8">
        <f>'КС '!D81</f>
        <v>459289956</v>
      </c>
      <c r="E83" s="8">
        <f>'ДС(пр.7-22)'!D81</f>
        <v>40007747</v>
      </c>
      <c r="F83" s="8">
        <f t="shared" si="10"/>
        <v>305761387</v>
      </c>
      <c r="G83" s="8">
        <f>'АПУ профилактика'!D82</f>
        <v>148088242</v>
      </c>
      <c r="H83" s="8">
        <f>'АПУ в неотл.форме'!D81</f>
        <v>25826005</v>
      </c>
      <c r="I83" s="8">
        <f>'АПУ обращения'!D82</f>
        <v>122157155</v>
      </c>
      <c r="J83" s="8">
        <f>'ОДИ ПГГ'!D81</f>
        <v>6306878</v>
      </c>
      <c r="K83" s="8">
        <f>'ОДИ МЗ РБ'!D82</f>
        <v>0</v>
      </c>
      <c r="L83" s="8">
        <f>'ФАП(пр.7-22)'!D81</f>
        <v>3383107</v>
      </c>
      <c r="M83" s="8">
        <f>СМП!D81</f>
        <v>0</v>
      </c>
      <c r="N83" s="8">
        <f>'Гемодиализ(пр.7-22)'!D81</f>
        <v>0</v>
      </c>
      <c r="O83" s="8">
        <f t="shared" si="11"/>
        <v>805059090</v>
      </c>
      <c r="P83" s="24">
        <f>'бюджет РБ'!D84</f>
        <v>1002909</v>
      </c>
      <c r="Q83" s="24">
        <f>'бюджет РБ'!P84</f>
        <v>45024</v>
      </c>
      <c r="R83" s="24">
        <f>'МБТ Расп.№109-р от 28.01.2022'!D82</f>
        <v>3882182</v>
      </c>
      <c r="S83" s="139">
        <f>'МБТ Расп.№789-р от 07.04.2022'!D81</f>
        <v>60199954.980000019</v>
      </c>
      <c r="T83" s="146">
        <f t="shared" si="12"/>
        <v>870189159.98000002</v>
      </c>
    </row>
    <row r="84" spans="1:20" x14ac:dyDescent="0.2">
      <c r="A84" s="45">
        <v>74</v>
      </c>
      <c r="B84" s="6" t="s">
        <v>146</v>
      </c>
      <c r="C84" s="10" t="s">
        <v>147</v>
      </c>
      <c r="D84" s="8">
        <f>'КС '!D82</f>
        <v>85384542</v>
      </c>
      <c r="E84" s="8">
        <f>'ДС(пр.7-22)'!D82</f>
        <v>89277308</v>
      </c>
      <c r="F84" s="8">
        <f t="shared" si="10"/>
        <v>537182205</v>
      </c>
      <c r="G84" s="8">
        <f>'АПУ профилактика'!D83</f>
        <v>218502068</v>
      </c>
      <c r="H84" s="8">
        <f>'АПУ в неотл.форме'!D82</f>
        <v>55203912</v>
      </c>
      <c r="I84" s="8">
        <f>'АПУ обращения'!D83</f>
        <v>252615471</v>
      </c>
      <c r="J84" s="8">
        <f>'ОДИ ПГГ'!D82</f>
        <v>9223081</v>
      </c>
      <c r="K84" s="8">
        <f>'ОДИ МЗ РБ'!D83</f>
        <v>0</v>
      </c>
      <c r="L84" s="8">
        <f>'ФАП(пр.7-22)'!D82</f>
        <v>1637673</v>
      </c>
      <c r="M84" s="8">
        <f>СМП!D82</f>
        <v>0</v>
      </c>
      <c r="N84" s="8">
        <f>'Гемодиализ(пр.7-22)'!D82</f>
        <v>0</v>
      </c>
      <c r="O84" s="8">
        <f t="shared" si="11"/>
        <v>711844055</v>
      </c>
      <c r="P84" s="24">
        <f>'бюджет РБ'!D85</f>
        <v>30488712</v>
      </c>
      <c r="Q84" s="24">
        <f>'бюджет РБ'!P85</f>
        <v>33769</v>
      </c>
      <c r="R84" s="24">
        <f>'МБТ Расп.№109-р от 28.01.2022'!D83</f>
        <v>6235276</v>
      </c>
      <c r="S84" s="139">
        <f>'МБТ Расп.№789-р от 07.04.2022'!D82</f>
        <v>1065378.99</v>
      </c>
      <c r="T84" s="146">
        <f t="shared" si="12"/>
        <v>749667190.99000001</v>
      </c>
    </row>
    <row r="85" spans="1:20" x14ac:dyDescent="0.2">
      <c r="A85" s="45">
        <v>75</v>
      </c>
      <c r="B85" s="66" t="s">
        <v>148</v>
      </c>
      <c r="C85" s="10" t="s">
        <v>149</v>
      </c>
      <c r="D85" s="8">
        <f>'КС '!D83</f>
        <v>674731068</v>
      </c>
      <c r="E85" s="8">
        <f>'ДС(пр.7-22)'!D83</f>
        <v>50807133</v>
      </c>
      <c r="F85" s="8">
        <f t="shared" si="10"/>
        <v>354892619</v>
      </c>
      <c r="G85" s="8">
        <f>'АПУ профилактика'!D84</f>
        <v>132333512</v>
      </c>
      <c r="H85" s="8">
        <f>'АПУ в неотл.форме'!D83</f>
        <v>50311259</v>
      </c>
      <c r="I85" s="8">
        <f>'АПУ обращения'!D84</f>
        <v>157481687</v>
      </c>
      <c r="J85" s="8">
        <f>'ОДИ ПГГ'!D83</f>
        <v>12782280</v>
      </c>
      <c r="K85" s="8">
        <f>'ОДИ МЗ РБ'!D84</f>
        <v>0</v>
      </c>
      <c r="L85" s="8">
        <f>'ФАП(пр.7-22)'!D83</f>
        <v>1983881</v>
      </c>
      <c r="M85" s="8">
        <f>СМП!D83</f>
        <v>0</v>
      </c>
      <c r="N85" s="8">
        <f>'Гемодиализ(пр.7-22)'!D83</f>
        <v>0</v>
      </c>
      <c r="O85" s="8">
        <f t="shared" si="11"/>
        <v>1080430820</v>
      </c>
      <c r="P85" s="24">
        <f>'бюджет РБ'!D86</f>
        <v>29073226</v>
      </c>
      <c r="Q85" s="24">
        <f>'бюджет РБ'!P86</f>
        <v>0</v>
      </c>
      <c r="R85" s="24">
        <f>'МБТ Расп.№109-р от 28.01.2022'!D84</f>
        <v>3425652</v>
      </c>
      <c r="S85" s="139">
        <f>'МБТ Расп.№789-р от 07.04.2022'!D83</f>
        <v>22852047.119999997</v>
      </c>
      <c r="T85" s="146">
        <f t="shared" si="12"/>
        <v>1135781745.1199999</v>
      </c>
    </row>
    <row r="86" spans="1:20" x14ac:dyDescent="0.2">
      <c r="A86" s="45">
        <v>76</v>
      </c>
      <c r="B86" s="11" t="s">
        <v>150</v>
      </c>
      <c r="C86" s="12" t="s">
        <v>151</v>
      </c>
      <c r="D86" s="8">
        <f>'КС '!D84</f>
        <v>19113807</v>
      </c>
      <c r="E86" s="8">
        <f>'ДС(пр.7-22)'!D84</f>
        <v>11568083</v>
      </c>
      <c r="F86" s="8">
        <f t="shared" si="10"/>
        <v>88035954</v>
      </c>
      <c r="G86" s="8">
        <f>'АПУ профилактика'!D85</f>
        <v>35913002</v>
      </c>
      <c r="H86" s="8">
        <f>'АПУ в неотл.форме'!D84</f>
        <v>6103194</v>
      </c>
      <c r="I86" s="8">
        <f>'АПУ обращения'!D85</f>
        <v>44365308</v>
      </c>
      <c r="J86" s="8">
        <f>'ОДИ ПГГ'!D84</f>
        <v>1654450</v>
      </c>
      <c r="K86" s="8">
        <f>'ОДИ МЗ РБ'!D85</f>
        <v>0</v>
      </c>
      <c r="L86" s="8">
        <f>'ФАП(пр.7-22)'!D84</f>
        <v>0</v>
      </c>
      <c r="M86" s="8">
        <f>СМП!D84</f>
        <v>0</v>
      </c>
      <c r="N86" s="8">
        <f>'Гемодиализ(пр.7-22)'!D84</f>
        <v>0</v>
      </c>
      <c r="O86" s="8">
        <f t="shared" si="11"/>
        <v>118717844</v>
      </c>
      <c r="P86" s="24">
        <f>'бюджет РБ'!D87</f>
        <v>14107580</v>
      </c>
      <c r="Q86" s="24">
        <f>'бюджет РБ'!P87</f>
        <v>0</v>
      </c>
      <c r="R86" s="24">
        <f>'МБТ Расп.№109-р от 28.01.2022'!D85</f>
        <v>980813</v>
      </c>
      <c r="S86" s="139">
        <f>'МБТ Расп.№789-р от 07.04.2022'!D84</f>
        <v>0</v>
      </c>
      <c r="T86" s="146">
        <f t="shared" si="12"/>
        <v>133806237</v>
      </c>
    </row>
    <row r="87" spans="1:20" x14ac:dyDescent="0.2">
      <c r="A87" s="45">
        <v>77</v>
      </c>
      <c r="B87" s="6" t="s">
        <v>152</v>
      </c>
      <c r="C87" s="10" t="s">
        <v>153</v>
      </c>
      <c r="D87" s="8">
        <f>'КС '!D85</f>
        <v>552953705</v>
      </c>
      <c r="E87" s="8">
        <f>'ДС(пр.7-22)'!D85</f>
        <v>101481243</v>
      </c>
      <c r="F87" s="8">
        <f t="shared" si="10"/>
        <v>650701282</v>
      </c>
      <c r="G87" s="8">
        <f>'АПУ профилактика'!D86</f>
        <v>207270560</v>
      </c>
      <c r="H87" s="8">
        <f>'АПУ в неотл.форме'!D85</f>
        <v>33716171</v>
      </c>
      <c r="I87" s="8">
        <f>'АПУ обращения'!D86</f>
        <v>271806605</v>
      </c>
      <c r="J87" s="8">
        <f>'ОДИ ПГГ'!D85</f>
        <v>131881143</v>
      </c>
      <c r="K87" s="8">
        <f>'ОДИ МЗ РБ'!D86</f>
        <v>3371298</v>
      </c>
      <c r="L87" s="8">
        <f>'ФАП(пр.7-22)'!D85</f>
        <v>2655505</v>
      </c>
      <c r="M87" s="8">
        <f>СМП!D85</f>
        <v>0</v>
      </c>
      <c r="N87" s="8">
        <f>'Гемодиализ(пр.7-22)'!D85</f>
        <v>0</v>
      </c>
      <c r="O87" s="8">
        <f t="shared" si="11"/>
        <v>1305136230</v>
      </c>
      <c r="P87" s="24">
        <f>'бюджет РБ'!D88</f>
        <v>14678161</v>
      </c>
      <c r="Q87" s="24">
        <f>'бюджет РБ'!P88</f>
        <v>22513</v>
      </c>
      <c r="R87" s="24">
        <f>'МБТ Расп.№109-р от 28.01.2022'!D86</f>
        <v>5611279</v>
      </c>
      <c r="S87" s="139">
        <f>'МБТ Расп.№789-р от 07.04.2022'!D85</f>
        <v>54536256.819999993</v>
      </c>
      <c r="T87" s="146">
        <f t="shared" si="12"/>
        <v>1379984439.8199999</v>
      </c>
    </row>
    <row r="88" spans="1:20" x14ac:dyDescent="0.2">
      <c r="A88" s="45">
        <v>78</v>
      </c>
      <c r="B88" s="11" t="s">
        <v>154</v>
      </c>
      <c r="C88" s="12" t="s">
        <v>155</v>
      </c>
      <c r="D88" s="8">
        <f>'КС '!D86</f>
        <v>536127368</v>
      </c>
      <c r="E88" s="8">
        <f>'ДС(пр.7-22)'!D86</f>
        <v>21302845</v>
      </c>
      <c r="F88" s="8">
        <f t="shared" si="10"/>
        <v>184256608</v>
      </c>
      <c r="G88" s="8">
        <f>'АПУ профилактика'!D87</f>
        <v>99577451</v>
      </c>
      <c r="H88" s="8">
        <f>'АПУ в неотл.форме'!D86</f>
        <v>21170970</v>
      </c>
      <c r="I88" s="8">
        <f>'АПУ обращения'!D87</f>
        <v>47429142</v>
      </c>
      <c r="J88" s="8">
        <f>'ОДИ ПГГ'!D86</f>
        <v>16079045</v>
      </c>
      <c r="K88" s="8">
        <f>'ОДИ МЗ РБ'!D87</f>
        <v>0</v>
      </c>
      <c r="L88" s="8">
        <f>'ФАП(пр.7-22)'!D86</f>
        <v>0</v>
      </c>
      <c r="M88" s="8">
        <f>СМП!D86</f>
        <v>0</v>
      </c>
      <c r="N88" s="8">
        <f>'Гемодиализ(пр.7-22)'!D86</f>
        <v>0</v>
      </c>
      <c r="O88" s="8">
        <f t="shared" si="11"/>
        <v>741686821</v>
      </c>
      <c r="P88" s="24">
        <f>'бюджет РБ'!D89</f>
        <v>9716680</v>
      </c>
      <c r="Q88" s="24">
        <f>'бюджет РБ'!P89</f>
        <v>0</v>
      </c>
      <c r="R88" s="24">
        <f>'МБТ Расп.№109-р от 28.01.2022'!D87</f>
        <v>2212469</v>
      </c>
      <c r="S88" s="139">
        <f>'МБТ Расп.№789-р от 07.04.2022'!D86</f>
        <v>12407018.189999998</v>
      </c>
      <c r="T88" s="146">
        <f t="shared" si="12"/>
        <v>766022988.19000006</v>
      </c>
    </row>
    <row r="89" spans="1:20" x14ac:dyDescent="0.2">
      <c r="A89" s="45">
        <v>79</v>
      </c>
      <c r="B89" s="6" t="s">
        <v>156</v>
      </c>
      <c r="C89" s="10" t="s">
        <v>157</v>
      </c>
      <c r="D89" s="8">
        <f>'КС '!D87</f>
        <v>1279046794</v>
      </c>
      <c r="E89" s="8">
        <f>'ДС(пр.7-22)'!D87</f>
        <v>65308330</v>
      </c>
      <c r="F89" s="8">
        <f t="shared" si="10"/>
        <v>480965923</v>
      </c>
      <c r="G89" s="8">
        <f>'АПУ профилактика'!D88</f>
        <v>251824279</v>
      </c>
      <c r="H89" s="8">
        <f>'АПУ в неотл.форме'!D87</f>
        <v>28798035</v>
      </c>
      <c r="I89" s="8">
        <f>'АПУ обращения'!D88</f>
        <v>186586216</v>
      </c>
      <c r="J89" s="8">
        <f>'ОДИ ПГГ'!D87</f>
        <v>12865576</v>
      </c>
      <c r="K89" s="8">
        <f>'ОДИ МЗ РБ'!D88</f>
        <v>0</v>
      </c>
      <c r="L89" s="8">
        <f>'ФАП(пр.7-22)'!D87</f>
        <v>891817</v>
      </c>
      <c r="M89" s="8">
        <f>СМП!D87</f>
        <v>0</v>
      </c>
      <c r="N89" s="8">
        <f>'Гемодиализ(пр.7-22)'!D87</f>
        <v>6079840</v>
      </c>
      <c r="O89" s="8">
        <f t="shared" si="11"/>
        <v>1831400887</v>
      </c>
      <c r="P89" s="24">
        <f>'бюджет РБ'!D90</f>
        <v>22889896</v>
      </c>
      <c r="Q89" s="24">
        <f>'бюджет РБ'!P90</f>
        <v>11256</v>
      </c>
      <c r="R89" s="24">
        <f>'МБТ Расп.№109-р от 28.01.2022'!D88</f>
        <v>4444628</v>
      </c>
      <c r="S89" s="139">
        <f>'МБТ Расп.№789-р от 07.04.2022'!D87</f>
        <v>74582940.949999988</v>
      </c>
      <c r="T89" s="146">
        <f t="shared" si="12"/>
        <v>1933329607.95</v>
      </c>
    </row>
    <row r="90" spans="1:20" x14ac:dyDescent="0.2">
      <c r="A90" s="45">
        <v>80</v>
      </c>
      <c r="B90" s="11" t="s">
        <v>158</v>
      </c>
      <c r="C90" s="12" t="s">
        <v>159</v>
      </c>
      <c r="D90" s="8">
        <f>'КС '!D88</f>
        <v>281170288</v>
      </c>
      <c r="E90" s="8">
        <f>'ДС(пр.7-22)'!D88</f>
        <v>6883219</v>
      </c>
      <c r="F90" s="8">
        <f t="shared" si="10"/>
        <v>65984820</v>
      </c>
      <c r="G90" s="8">
        <f>'АПУ профилактика'!D89</f>
        <v>12381748</v>
      </c>
      <c r="H90" s="8">
        <f>'АПУ в неотл.форме'!D88</f>
        <v>0</v>
      </c>
      <c r="I90" s="8">
        <f>'АПУ обращения'!D89</f>
        <v>51161270</v>
      </c>
      <c r="J90" s="8">
        <f>'ОДИ ПГГ'!D88</f>
        <v>0</v>
      </c>
      <c r="K90" s="8">
        <f>'ОДИ МЗ РБ'!D89</f>
        <v>2441802</v>
      </c>
      <c r="L90" s="8">
        <f>'ФАП(пр.7-22)'!D88</f>
        <v>0</v>
      </c>
      <c r="M90" s="8">
        <f>СМП!D88</f>
        <v>0</v>
      </c>
      <c r="N90" s="8">
        <f>'Гемодиализ(пр.7-22)'!D88</f>
        <v>0</v>
      </c>
      <c r="O90" s="8">
        <f t="shared" si="11"/>
        <v>354038327</v>
      </c>
      <c r="P90" s="24">
        <f>'бюджет РБ'!D91</f>
        <v>0</v>
      </c>
      <c r="Q90" s="24">
        <f>'бюджет РБ'!P91</f>
        <v>0</v>
      </c>
      <c r="R90" s="24">
        <f>'МБТ Расп.№109-р от 28.01.2022'!D89</f>
        <v>0</v>
      </c>
      <c r="S90" s="139">
        <f>'МБТ Расп.№789-р от 07.04.2022'!D88</f>
        <v>20759707.229999978</v>
      </c>
      <c r="T90" s="146">
        <f t="shared" si="12"/>
        <v>374798034.22999996</v>
      </c>
    </row>
    <row r="91" spans="1:20" x14ac:dyDescent="0.2">
      <c r="A91" s="45">
        <v>81</v>
      </c>
      <c r="B91" s="9" t="s">
        <v>160</v>
      </c>
      <c r="C91" s="10" t="s">
        <v>161</v>
      </c>
      <c r="D91" s="8">
        <f>'КС '!D89</f>
        <v>0</v>
      </c>
      <c r="E91" s="8">
        <f>'ДС(пр.7-22)'!D89</f>
        <v>0</v>
      </c>
      <c r="F91" s="8">
        <f t="shared" si="10"/>
        <v>0</v>
      </c>
      <c r="G91" s="8">
        <f>'АПУ профилактика'!D90</f>
        <v>0</v>
      </c>
      <c r="H91" s="8">
        <f>'АПУ в неотл.форме'!D89</f>
        <v>0</v>
      </c>
      <c r="I91" s="8">
        <f>'АПУ обращения'!D90</f>
        <v>0</v>
      </c>
      <c r="J91" s="8">
        <f>'ОДИ ПГГ'!D89</f>
        <v>0</v>
      </c>
      <c r="K91" s="8">
        <f>'ОДИ МЗ РБ'!D90</f>
        <v>0</v>
      </c>
      <c r="L91" s="8">
        <f>'ФАП(пр.7-22)'!D89</f>
        <v>0</v>
      </c>
      <c r="M91" s="8">
        <f>СМП!D89</f>
        <v>1205775251</v>
      </c>
      <c r="N91" s="8">
        <f>'Гемодиализ(пр.7-22)'!D89</f>
        <v>0</v>
      </c>
      <c r="O91" s="8">
        <f t="shared" si="11"/>
        <v>1205775251</v>
      </c>
      <c r="P91" s="24">
        <f>'бюджет РБ'!D92</f>
        <v>0</v>
      </c>
      <c r="Q91" s="24">
        <f>'бюджет РБ'!P92</f>
        <v>0</v>
      </c>
      <c r="R91" s="24">
        <f>'МБТ Расп.№109-р от 28.01.2022'!D90</f>
        <v>0</v>
      </c>
      <c r="S91" s="139">
        <f>'МБТ Расп.№789-р от 07.04.2022'!D89</f>
        <v>0</v>
      </c>
      <c r="T91" s="146">
        <f t="shared" si="12"/>
        <v>1205775251</v>
      </c>
    </row>
    <row r="92" spans="1:20" ht="24" x14ac:dyDescent="0.2">
      <c r="A92" s="213">
        <v>82</v>
      </c>
      <c r="B92" s="216" t="s">
        <v>162</v>
      </c>
      <c r="C92" s="138" t="s">
        <v>388</v>
      </c>
      <c r="D92" s="18">
        <f>D93+D94</f>
        <v>0</v>
      </c>
      <c r="E92" s="18">
        <f>E93+E94</f>
        <v>0</v>
      </c>
      <c r="F92" s="18">
        <f t="shared" si="10"/>
        <v>34417952</v>
      </c>
      <c r="G92" s="18">
        <f t="shared" ref="G92:N92" si="13">G93+G94</f>
        <v>12197118</v>
      </c>
      <c r="H92" s="18">
        <f t="shared" si="13"/>
        <v>2535104</v>
      </c>
      <c r="I92" s="18">
        <f t="shared" si="13"/>
        <v>16937499</v>
      </c>
      <c r="J92" s="18">
        <f t="shared" si="13"/>
        <v>2748231</v>
      </c>
      <c r="K92" s="18">
        <f t="shared" si="13"/>
        <v>0</v>
      </c>
      <c r="L92" s="18">
        <f t="shared" si="13"/>
        <v>0</v>
      </c>
      <c r="M92" s="18">
        <f t="shared" si="13"/>
        <v>0</v>
      </c>
      <c r="N92" s="18">
        <f t="shared" si="13"/>
        <v>949975</v>
      </c>
      <c r="O92" s="18">
        <f t="shared" si="11"/>
        <v>35367927</v>
      </c>
      <c r="P92" s="69">
        <f>P93+P94</f>
        <v>0</v>
      </c>
      <c r="Q92" s="69">
        <f t="shared" ref="Q92:R92" si="14">Q93+Q94</f>
        <v>0</v>
      </c>
      <c r="R92" s="69">
        <f t="shared" si="14"/>
        <v>227693</v>
      </c>
      <c r="S92" s="139">
        <f>'МБТ Расп.№789-р от 07.04.2022'!D90</f>
        <v>0</v>
      </c>
      <c r="T92" s="146">
        <f t="shared" si="12"/>
        <v>35595620</v>
      </c>
    </row>
    <row r="93" spans="1:20" ht="24" x14ac:dyDescent="0.2">
      <c r="A93" s="214"/>
      <c r="B93" s="217"/>
      <c r="C93" s="10" t="s">
        <v>386</v>
      </c>
      <c r="D93" s="8">
        <f>'КС '!D90</f>
        <v>0</v>
      </c>
      <c r="E93" s="8">
        <f>'ДС(пр.7-22)'!D90</f>
        <v>0</v>
      </c>
      <c r="F93" s="8">
        <f t="shared" si="10"/>
        <v>24054381</v>
      </c>
      <c r="G93" s="8">
        <f>'АПУ профилактика'!D92</f>
        <v>9692454</v>
      </c>
      <c r="H93" s="8">
        <f>'АПУ в неотл.форме'!D90</f>
        <v>2535104</v>
      </c>
      <c r="I93" s="8">
        <f>'АПУ обращения'!D92</f>
        <v>9078592</v>
      </c>
      <c r="J93" s="8">
        <f>'ОДИ ПГГ'!D90</f>
        <v>2748231</v>
      </c>
      <c r="K93" s="8">
        <f>'ОДИ МЗ РБ'!D91</f>
        <v>0</v>
      </c>
      <c r="L93" s="8">
        <f>'ФАП(пр.7-22)'!D90</f>
        <v>0</v>
      </c>
      <c r="M93" s="8">
        <f>СМП!D90</f>
        <v>0</v>
      </c>
      <c r="N93" s="8">
        <f>'Гемодиализ(пр.7-22)'!D90</f>
        <v>949975</v>
      </c>
      <c r="O93" s="8">
        <f t="shared" si="11"/>
        <v>25004356</v>
      </c>
      <c r="P93" s="24">
        <f>'бюджет РБ'!D94</f>
        <v>0</v>
      </c>
      <c r="Q93" s="24">
        <f>'бюджет РБ'!P93</f>
        <v>0</v>
      </c>
      <c r="R93" s="24">
        <f>'МБТ Расп.№109-р от 28.01.2022'!D91</f>
        <v>227693</v>
      </c>
      <c r="S93" s="139">
        <f>'МБТ Расп.№789-р от 07.04.2022'!D91</f>
        <v>0</v>
      </c>
      <c r="T93" s="146">
        <f t="shared" si="12"/>
        <v>25232049</v>
      </c>
    </row>
    <row r="94" spans="1:20" ht="24" x14ac:dyDescent="0.2">
      <c r="A94" s="215"/>
      <c r="B94" s="218"/>
      <c r="C94" s="10" t="s">
        <v>387</v>
      </c>
      <c r="D94" s="8">
        <v>0</v>
      </c>
      <c r="E94" s="8">
        <v>0</v>
      </c>
      <c r="F94" s="8">
        <f t="shared" si="10"/>
        <v>10363571</v>
      </c>
      <c r="G94" s="8">
        <f>'АПУ профилактика'!D93</f>
        <v>2504664</v>
      </c>
      <c r="H94" s="8">
        <v>0</v>
      </c>
      <c r="I94" s="8">
        <f>'АПУ обращения'!D93</f>
        <v>7858907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11"/>
        <v>10363571</v>
      </c>
      <c r="P94" s="24">
        <v>0</v>
      </c>
      <c r="Q94" s="24">
        <v>0</v>
      </c>
      <c r="R94" s="24">
        <v>0</v>
      </c>
      <c r="S94" s="139">
        <f>'МБТ Расп.№789-р от 07.04.2022'!D92</f>
        <v>0</v>
      </c>
      <c r="T94" s="146">
        <f t="shared" si="12"/>
        <v>10363571</v>
      </c>
    </row>
    <row r="95" spans="1:20" ht="24" x14ac:dyDescent="0.2">
      <c r="A95" s="45">
        <v>83</v>
      </c>
      <c r="B95" s="9" t="s">
        <v>164</v>
      </c>
      <c r="C95" s="7" t="s">
        <v>165</v>
      </c>
      <c r="D95" s="8">
        <f>'КС '!D91</f>
        <v>0</v>
      </c>
      <c r="E95" s="8">
        <f>'ДС(пр.7-22)'!D91</f>
        <v>0</v>
      </c>
      <c r="F95" s="8">
        <f t="shared" si="10"/>
        <v>3643989</v>
      </c>
      <c r="G95" s="8">
        <f>'АПУ профилактика'!D94</f>
        <v>1882141</v>
      </c>
      <c r="H95" s="8">
        <f>'АПУ в неотл.форме'!D91</f>
        <v>0</v>
      </c>
      <c r="I95" s="8">
        <f>'АПУ обращения'!D94</f>
        <v>1761848</v>
      </c>
      <c r="J95" s="8">
        <f>'ОДИ ПГГ'!D91</f>
        <v>0</v>
      </c>
      <c r="K95" s="8">
        <f>'ОДИ МЗ РБ'!D92</f>
        <v>0</v>
      </c>
      <c r="L95" s="8">
        <f>'ФАП(пр.7-22)'!D91</f>
        <v>0</v>
      </c>
      <c r="M95" s="8">
        <f>СМП!D91</f>
        <v>0</v>
      </c>
      <c r="N95" s="8">
        <f>'Гемодиализ(пр.7-22)'!D91</f>
        <v>0</v>
      </c>
      <c r="O95" s="8">
        <f t="shared" si="11"/>
        <v>3643989</v>
      </c>
      <c r="P95" s="24">
        <f>'бюджет РБ'!D94</f>
        <v>0</v>
      </c>
      <c r="Q95" s="24">
        <f>'бюджет РБ'!P94</f>
        <v>0</v>
      </c>
      <c r="R95" s="24">
        <f>'МБТ Расп.№109-р от 28.01.2022'!D92</f>
        <v>0</v>
      </c>
      <c r="S95" s="139">
        <f>'МБТ Расп.№789-р от 07.04.2022'!D91</f>
        <v>0</v>
      </c>
      <c r="T95" s="146">
        <f t="shared" si="12"/>
        <v>3643989</v>
      </c>
    </row>
    <row r="96" spans="1:20" x14ac:dyDescent="0.2">
      <c r="A96" s="45">
        <v>84</v>
      </c>
      <c r="B96" s="9" t="s">
        <v>166</v>
      </c>
      <c r="C96" s="12" t="s">
        <v>167</v>
      </c>
      <c r="D96" s="8">
        <f>'КС '!D92</f>
        <v>0</v>
      </c>
      <c r="E96" s="8">
        <f>'ДС(пр.7-22)'!D92</f>
        <v>1528212</v>
      </c>
      <c r="F96" s="8">
        <f t="shared" si="10"/>
        <v>20184336</v>
      </c>
      <c r="G96" s="8">
        <f>'АПУ профилактика'!D95</f>
        <v>7976095</v>
      </c>
      <c r="H96" s="8">
        <f>'АПУ в неотл.форме'!D92</f>
        <v>2182587</v>
      </c>
      <c r="I96" s="8">
        <f>'АПУ обращения'!D95</f>
        <v>9637963</v>
      </c>
      <c r="J96" s="8">
        <f>'ОДИ ПГГ'!D92</f>
        <v>387691</v>
      </c>
      <c r="K96" s="8">
        <f>'ОДИ МЗ РБ'!D93</f>
        <v>0</v>
      </c>
      <c r="L96" s="8">
        <f>'ФАП(пр.7-22)'!D92</f>
        <v>0</v>
      </c>
      <c r="M96" s="8">
        <f>СМП!D92</f>
        <v>0</v>
      </c>
      <c r="N96" s="8">
        <f>'Гемодиализ(пр.7-22)'!D92</f>
        <v>0</v>
      </c>
      <c r="O96" s="8">
        <f t="shared" si="11"/>
        <v>21712548</v>
      </c>
      <c r="P96" s="24">
        <f>'бюджет РБ'!D95</f>
        <v>0</v>
      </c>
      <c r="Q96" s="24">
        <f>'бюджет РБ'!P95</f>
        <v>0</v>
      </c>
      <c r="R96" s="24">
        <f>'МБТ Расп.№109-р от 28.01.2022'!D93</f>
        <v>222863</v>
      </c>
      <c r="S96" s="139">
        <f>'МБТ Расп.№789-р от 07.04.2022'!D92</f>
        <v>0</v>
      </c>
      <c r="T96" s="146">
        <f t="shared" si="12"/>
        <v>21935411</v>
      </c>
    </row>
    <row r="97" spans="1:20" x14ac:dyDescent="0.2">
      <c r="A97" s="45">
        <v>85</v>
      </c>
      <c r="B97" s="66" t="s">
        <v>168</v>
      </c>
      <c r="C97" s="10" t="s">
        <v>169</v>
      </c>
      <c r="D97" s="8">
        <f>'КС '!D93</f>
        <v>183342585</v>
      </c>
      <c r="E97" s="8">
        <f>'ДС(пр.7-22)'!D93</f>
        <v>14862531</v>
      </c>
      <c r="F97" s="8">
        <f t="shared" si="10"/>
        <v>84470629</v>
      </c>
      <c r="G97" s="8">
        <f>'АПУ профилактика'!D96</f>
        <v>30794759</v>
      </c>
      <c r="H97" s="8">
        <f>'АПУ в неотл.форме'!D93</f>
        <v>5340234</v>
      </c>
      <c r="I97" s="8">
        <f>'АПУ обращения'!D96</f>
        <v>36283730</v>
      </c>
      <c r="J97" s="8">
        <f>'ОДИ ПГГ'!D93</f>
        <v>12051906</v>
      </c>
      <c r="K97" s="8">
        <f>'ОДИ МЗ РБ'!D94</f>
        <v>0</v>
      </c>
      <c r="L97" s="8">
        <f>'ФАП(пр.7-22)'!D93</f>
        <v>0</v>
      </c>
      <c r="M97" s="8">
        <f>СМП!D93</f>
        <v>0</v>
      </c>
      <c r="N97" s="8">
        <f>'Гемодиализ(пр.7-22)'!D93</f>
        <v>0</v>
      </c>
      <c r="O97" s="8">
        <f t="shared" si="11"/>
        <v>282675745</v>
      </c>
      <c r="P97" s="24">
        <f>'бюджет РБ'!D96</f>
        <v>0</v>
      </c>
      <c r="Q97" s="24">
        <f>'бюджет РБ'!P96</f>
        <v>0</v>
      </c>
      <c r="R97" s="24">
        <f>'МБТ Расп.№109-р от 28.01.2022'!D94</f>
        <v>853340</v>
      </c>
      <c r="S97" s="139">
        <f>'МБТ Расп.№789-р от 07.04.2022'!D93</f>
        <v>5039358.5999999996</v>
      </c>
      <c r="T97" s="146">
        <f t="shared" si="12"/>
        <v>288568443.60000002</v>
      </c>
    </row>
    <row r="98" spans="1:20" x14ac:dyDescent="0.2">
      <c r="A98" s="45">
        <v>86</v>
      </c>
      <c r="B98" s="9" t="s">
        <v>170</v>
      </c>
      <c r="C98" s="7" t="s">
        <v>171</v>
      </c>
      <c r="D98" s="8">
        <f>'КС '!D94</f>
        <v>29973784</v>
      </c>
      <c r="E98" s="8">
        <f>'ДС(пр.7-22)'!D94</f>
        <v>9271866</v>
      </c>
      <c r="F98" s="8">
        <f t="shared" si="10"/>
        <v>104135181</v>
      </c>
      <c r="G98" s="8">
        <f>'АПУ профилактика'!D97</f>
        <v>32895552</v>
      </c>
      <c r="H98" s="8">
        <f>'АПУ в неотл.форме'!D94</f>
        <v>6974755</v>
      </c>
      <c r="I98" s="8">
        <f>'АПУ обращения'!D97</f>
        <v>38353240</v>
      </c>
      <c r="J98" s="8">
        <f>'ОДИ ПГГ'!D94</f>
        <v>1031682</v>
      </c>
      <c r="K98" s="8">
        <f>'ОДИ МЗ РБ'!D95</f>
        <v>0</v>
      </c>
      <c r="L98" s="8">
        <f>'ФАП(пр.7-22)'!D94</f>
        <v>24879952</v>
      </c>
      <c r="M98" s="8">
        <f>СМП!D94</f>
        <v>15614752</v>
      </c>
      <c r="N98" s="8">
        <f>'Гемодиализ(пр.7-22)'!D94</f>
        <v>0</v>
      </c>
      <c r="O98" s="8">
        <f t="shared" si="11"/>
        <v>158995583</v>
      </c>
      <c r="P98" s="24">
        <f>'бюджет РБ'!D97</f>
        <v>9261344</v>
      </c>
      <c r="Q98" s="24">
        <f>'бюджет РБ'!P97</f>
        <v>323534</v>
      </c>
      <c r="R98" s="24">
        <f>'МБТ Расп.№109-р от 28.01.2022'!D95</f>
        <v>822633</v>
      </c>
      <c r="S98" s="139">
        <f>'МБТ Расп.№789-р от 07.04.2022'!D94</f>
        <v>365941.94999999995</v>
      </c>
      <c r="T98" s="146">
        <f t="shared" si="12"/>
        <v>169769035.94999999</v>
      </c>
    </row>
    <row r="99" spans="1:20" x14ac:dyDescent="0.2">
      <c r="A99" s="45">
        <v>87</v>
      </c>
      <c r="B99" s="66" t="s">
        <v>172</v>
      </c>
      <c r="C99" s="10" t="s">
        <v>173</v>
      </c>
      <c r="D99" s="8">
        <f>'КС '!D95</f>
        <v>29693592</v>
      </c>
      <c r="E99" s="8">
        <f>'ДС(пр.7-22)'!D95</f>
        <v>10425219</v>
      </c>
      <c r="F99" s="8">
        <f t="shared" si="10"/>
        <v>91614807</v>
      </c>
      <c r="G99" s="8">
        <f>'АПУ профилактика'!D98</f>
        <v>30505650</v>
      </c>
      <c r="H99" s="8">
        <f>'АПУ в неотл.форме'!D95</f>
        <v>7338271</v>
      </c>
      <c r="I99" s="8">
        <f>'АПУ обращения'!D98</f>
        <v>39022153</v>
      </c>
      <c r="J99" s="8">
        <f>'ОДИ ПГГ'!D95</f>
        <v>684569</v>
      </c>
      <c r="K99" s="8">
        <f>'ОДИ МЗ РБ'!D96</f>
        <v>0</v>
      </c>
      <c r="L99" s="8">
        <f>'ФАП(пр.7-22)'!D95</f>
        <v>14064164</v>
      </c>
      <c r="M99" s="8">
        <f>СМП!D95</f>
        <v>0</v>
      </c>
      <c r="N99" s="8">
        <f>'Гемодиализ(пр.7-22)'!D95</f>
        <v>0</v>
      </c>
      <c r="O99" s="8">
        <f t="shared" si="11"/>
        <v>131733618</v>
      </c>
      <c r="P99" s="24">
        <f>'бюджет РБ'!D98</f>
        <v>9468696</v>
      </c>
      <c r="Q99" s="24">
        <f>'бюджет РБ'!P98</f>
        <v>76803</v>
      </c>
      <c r="R99" s="24">
        <f>'МБТ Расп.№109-р от 28.01.2022'!D96</f>
        <v>837249</v>
      </c>
      <c r="S99" s="139">
        <f>'МБТ Расп.№789-р от 07.04.2022'!D95</f>
        <v>1150223.8200000003</v>
      </c>
      <c r="T99" s="146">
        <f t="shared" si="12"/>
        <v>143266589.81999999</v>
      </c>
    </row>
    <row r="100" spans="1:20" x14ac:dyDescent="0.2">
      <c r="A100" s="45">
        <v>88</v>
      </c>
      <c r="B100" s="66" t="s">
        <v>174</v>
      </c>
      <c r="C100" s="10" t="s">
        <v>175</v>
      </c>
      <c r="D100" s="8">
        <f>'КС '!D96</f>
        <v>82788446</v>
      </c>
      <c r="E100" s="8">
        <f>'ДС(пр.7-22)'!D96</f>
        <v>27032711</v>
      </c>
      <c r="F100" s="8">
        <f t="shared" si="10"/>
        <v>225908566</v>
      </c>
      <c r="G100" s="8">
        <f>'АПУ профилактика'!D99</f>
        <v>88197550</v>
      </c>
      <c r="H100" s="8">
        <f>'АПУ в неотл.форме'!D96</f>
        <v>19859885</v>
      </c>
      <c r="I100" s="8">
        <f>'АПУ обращения'!D99</f>
        <v>99543284</v>
      </c>
      <c r="J100" s="8">
        <f>'ОДИ ПГГ'!D96</f>
        <v>3574279</v>
      </c>
      <c r="K100" s="8">
        <f>'ОДИ МЗ РБ'!D97</f>
        <v>0</v>
      </c>
      <c r="L100" s="8">
        <f>'ФАП(пр.7-22)'!D96</f>
        <v>14733568</v>
      </c>
      <c r="M100" s="8">
        <f>СМП!D96</f>
        <v>43715725</v>
      </c>
      <c r="N100" s="8">
        <f>'Гемодиализ(пр.7-22)'!D96</f>
        <v>0</v>
      </c>
      <c r="O100" s="8">
        <f t="shared" si="11"/>
        <v>379445448</v>
      </c>
      <c r="P100" s="24">
        <f>'бюджет РБ'!D99</f>
        <v>11485414</v>
      </c>
      <c r="Q100" s="24">
        <f>'бюджет РБ'!P99</f>
        <v>202611</v>
      </c>
      <c r="R100" s="24">
        <f>'МБТ Расп.№109-р от 28.01.2022'!D97</f>
        <v>2329598</v>
      </c>
      <c r="S100" s="139">
        <f>'МБТ Расп.№789-р от 07.04.2022'!D96</f>
        <v>487733.10000000003</v>
      </c>
      <c r="T100" s="146">
        <f t="shared" si="12"/>
        <v>393950804.10000002</v>
      </c>
    </row>
    <row r="101" spans="1:20" ht="13.5" customHeight="1" x14ac:dyDescent="0.2">
      <c r="A101" s="45">
        <v>89</v>
      </c>
      <c r="B101" s="9" t="s">
        <v>176</v>
      </c>
      <c r="C101" s="12" t="s">
        <v>177</v>
      </c>
      <c r="D101" s="8">
        <f>'КС '!D97</f>
        <v>41423328</v>
      </c>
      <c r="E101" s="8">
        <f>'ДС(пр.7-22)'!D97</f>
        <v>12569399</v>
      </c>
      <c r="F101" s="8">
        <f t="shared" si="10"/>
        <v>115314782</v>
      </c>
      <c r="G101" s="8">
        <f>'АПУ профилактика'!D100</f>
        <v>38400244</v>
      </c>
      <c r="H101" s="8">
        <f>'АПУ в неотл.форме'!D97</f>
        <v>8390541</v>
      </c>
      <c r="I101" s="8">
        <f>'АПУ обращения'!D100</f>
        <v>42301413</v>
      </c>
      <c r="J101" s="8">
        <f>'ОДИ ПГГ'!D97</f>
        <v>2160947</v>
      </c>
      <c r="K101" s="8">
        <f>'ОДИ МЗ РБ'!D98</f>
        <v>0</v>
      </c>
      <c r="L101" s="8">
        <f>'ФАП(пр.7-22)'!D97</f>
        <v>24061637</v>
      </c>
      <c r="M101" s="8">
        <f>СМП!D97</f>
        <v>0</v>
      </c>
      <c r="N101" s="8">
        <f>'Гемодиализ(пр.7-22)'!D97</f>
        <v>0</v>
      </c>
      <c r="O101" s="8">
        <f t="shared" si="11"/>
        <v>169307509</v>
      </c>
      <c r="P101" s="24">
        <f>'бюджет РБ'!D100</f>
        <v>5604531</v>
      </c>
      <c r="Q101" s="24">
        <f>'бюджет РБ'!P100</f>
        <v>300178</v>
      </c>
      <c r="R101" s="24">
        <f>'МБТ Расп.№109-р от 28.01.2022'!D98</f>
        <v>1017470</v>
      </c>
      <c r="S101" s="139">
        <f>'МБТ Расп.№789-р от 07.04.2022'!D97</f>
        <v>98197.75</v>
      </c>
      <c r="T101" s="146">
        <f t="shared" si="12"/>
        <v>176327885.75</v>
      </c>
    </row>
    <row r="102" spans="1:20" ht="14.25" customHeight="1" x14ac:dyDescent="0.2">
      <c r="A102" s="45">
        <v>90</v>
      </c>
      <c r="B102" s="9" t="s">
        <v>178</v>
      </c>
      <c r="C102" s="7" t="s">
        <v>179</v>
      </c>
      <c r="D102" s="8">
        <f>'КС '!D98</f>
        <v>66973780</v>
      </c>
      <c r="E102" s="8">
        <f>'ДС(пр.7-22)'!D98</f>
        <v>15554839</v>
      </c>
      <c r="F102" s="8">
        <f t="shared" si="10"/>
        <v>145018664</v>
      </c>
      <c r="G102" s="8">
        <f>'АПУ профилактика'!D101</f>
        <v>48909159</v>
      </c>
      <c r="H102" s="8">
        <f>'АПУ в неотл.форме'!D98</f>
        <v>10567670</v>
      </c>
      <c r="I102" s="8">
        <f>'АПУ обращения'!D101</f>
        <v>52849423</v>
      </c>
      <c r="J102" s="8">
        <f>'ОДИ ПГГ'!D98</f>
        <v>1583838</v>
      </c>
      <c r="K102" s="8">
        <f>'ОДИ МЗ РБ'!D99</f>
        <v>0</v>
      </c>
      <c r="L102" s="8">
        <f>'ФАП(пр.7-22)'!D98</f>
        <v>31108574</v>
      </c>
      <c r="M102" s="8">
        <f>СМП!D98</f>
        <v>23915039</v>
      </c>
      <c r="N102" s="8">
        <f>'Гемодиализ(пр.7-22)'!D98</f>
        <v>0</v>
      </c>
      <c r="O102" s="8">
        <f t="shared" si="11"/>
        <v>251462322</v>
      </c>
      <c r="P102" s="24">
        <f>'бюджет РБ'!D101</f>
        <v>10106882</v>
      </c>
      <c r="Q102" s="24">
        <f>'бюджет РБ'!P101</f>
        <v>393968</v>
      </c>
      <c r="R102" s="24">
        <f>'МБТ Расп.№109-р от 28.01.2022'!D99</f>
        <v>1215602</v>
      </c>
      <c r="S102" s="139">
        <f>'МБТ Расп.№789-р от 07.04.2022'!D98</f>
        <v>295569.48</v>
      </c>
      <c r="T102" s="146">
        <f t="shared" si="12"/>
        <v>263474343.47999999</v>
      </c>
    </row>
    <row r="103" spans="1:20" x14ac:dyDescent="0.2">
      <c r="A103" s="45">
        <v>91</v>
      </c>
      <c r="B103" s="6" t="s">
        <v>180</v>
      </c>
      <c r="C103" s="7" t="s">
        <v>181</v>
      </c>
      <c r="D103" s="8">
        <f>'КС '!D99</f>
        <v>56416892</v>
      </c>
      <c r="E103" s="8">
        <f>'ДС(пр.7-22)'!D99</f>
        <v>30040240</v>
      </c>
      <c r="F103" s="8">
        <f t="shared" si="10"/>
        <v>261236289</v>
      </c>
      <c r="G103" s="8">
        <f>'АПУ профилактика'!D102</f>
        <v>95237606</v>
      </c>
      <c r="H103" s="8">
        <f>'АПУ в неотл.форме'!D99</f>
        <v>21296751</v>
      </c>
      <c r="I103" s="8">
        <f>'АПУ обращения'!D102</f>
        <v>110255731</v>
      </c>
      <c r="J103" s="8">
        <f>'ОДИ ПГГ'!D99</f>
        <v>770342</v>
      </c>
      <c r="K103" s="8">
        <f>'ОДИ МЗ РБ'!D100</f>
        <v>0</v>
      </c>
      <c r="L103" s="8">
        <f>'ФАП(пр.7-22)'!D99</f>
        <v>33675859</v>
      </c>
      <c r="M103" s="8">
        <f>СМП!D99</f>
        <v>47138601</v>
      </c>
      <c r="N103" s="8">
        <f>'Гемодиализ(пр.7-22)'!D99</f>
        <v>0</v>
      </c>
      <c r="O103" s="8">
        <f t="shared" si="11"/>
        <v>394832022</v>
      </c>
      <c r="P103" s="24">
        <f>'бюджет РБ'!D102</f>
        <v>11743393</v>
      </c>
      <c r="Q103" s="24">
        <f>'бюджет РБ'!P102</f>
        <v>337686</v>
      </c>
      <c r="R103" s="24">
        <f>'МБТ Расп.№109-р от 28.01.2022'!D100</f>
        <v>2777196</v>
      </c>
      <c r="S103" s="139">
        <f>'МБТ Расп.№789-р от 07.04.2022'!D99</f>
        <v>3816168.3399999994</v>
      </c>
      <c r="T103" s="146">
        <f t="shared" si="12"/>
        <v>413506465.33999997</v>
      </c>
    </row>
    <row r="104" spans="1:20" x14ac:dyDescent="0.2">
      <c r="A104" s="45">
        <v>92</v>
      </c>
      <c r="B104" s="6" t="s">
        <v>182</v>
      </c>
      <c r="C104" s="7" t="s">
        <v>183</v>
      </c>
      <c r="D104" s="8">
        <f>'КС '!D100</f>
        <v>81782761</v>
      </c>
      <c r="E104" s="8">
        <f>'ДС(пр.7-22)'!D100</f>
        <v>26594076</v>
      </c>
      <c r="F104" s="8">
        <f t="shared" si="10"/>
        <v>218653771</v>
      </c>
      <c r="G104" s="8">
        <f>'АПУ профилактика'!D103</f>
        <v>82192995</v>
      </c>
      <c r="H104" s="8">
        <f>'АПУ в неотл.форме'!D100</f>
        <v>18099284</v>
      </c>
      <c r="I104" s="8">
        <f>'АПУ обращения'!D103</f>
        <v>86282200</v>
      </c>
      <c r="J104" s="8">
        <f>'ОДИ ПГГ'!D100</f>
        <v>679236</v>
      </c>
      <c r="K104" s="8">
        <f>'ОДИ МЗ РБ'!D101</f>
        <v>0</v>
      </c>
      <c r="L104" s="8">
        <f>'ФАП(пр.7-22)'!D100</f>
        <v>31400056</v>
      </c>
      <c r="M104" s="8">
        <f>СМП!D100</f>
        <v>39604718</v>
      </c>
      <c r="N104" s="8">
        <f>'Гемодиализ(пр.7-22)'!D100</f>
        <v>0</v>
      </c>
      <c r="O104" s="8">
        <f t="shared" si="11"/>
        <v>366635326</v>
      </c>
      <c r="P104" s="24">
        <f>'бюджет РБ'!D103</f>
        <v>11407233</v>
      </c>
      <c r="Q104" s="24">
        <f>'бюджет РБ'!P103</f>
        <v>360199</v>
      </c>
      <c r="R104" s="24">
        <f>'МБТ Расп.№109-р от 28.01.2022'!D101</f>
        <v>2137924</v>
      </c>
      <c r="S104" s="139">
        <f>'МБТ Расп.№789-р от 07.04.2022'!D100</f>
        <v>675886.14999999991</v>
      </c>
      <c r="T104" s="146">
        <f t="shared" si="12"/>
        <v>381216568.14999998</v>
      </c>
    </row>
    <row r="105" spans="1:20" x14ac:dyDescent="0.2">
      <c r="A105" s="45">
        <v>93</v>
      </c>
      <c r="B105" s="66" t="s">
        <v>184</v>
      </c>
      <c r="C105" s="10" t="s">
        <v>185</v>
      </c>
      <c r="D105" s="8">
        <f>'КС '!D101</f>
        <v>25451260</v>
      </c>
      <c r="E105" s="8">
        <f>'ДС(пр.7-22)'!D101</f>
        <v>8977376</v>
      </c>
      <c r="F105" s="8">
        <f t="shared" si="10"/>
        <v>84431753</v>
      </c>
      <c r="G105" s="8">
        <f>'АПУ профилактика'!D104</f>
        <v>30200679</v>
      </c>
      <c r="H105" s="8">
        <f>'АПУ в неотл.форме'!D101</f>
        <v>6386627</v>
      </c>
      <c r="I105" s="8">
        <f>'АПУ обращения'!D104</f>
        <v>33495622</v>
      </c>
      <c r="J105" s="8">
        <f>'ОДИ ПГГ'!D101</f>
        <v>531790</v>
      </c>
      <c r="K105" s="8">
        <f>'ОДИ МЗ РБ'!D102</f>
        <v>0</v>
      </c>
      <c r="L105" s="8">
        <f>'ФАП(пр.7-22)'!D101</f>
        <v>13817035</v>
      </c>
      <c r="M105" s="8">
        <f>СМП!D101</f>
        <v>0</v>
      </c>
      <c r="N105" s="8">
        <f>'Гемодиализ(пр.7-22)'!D101</f>
        <v>0</v>
      </c>
      <c r="O105" s="8">
        <f t="shared" si="11"/>
        <v>118860389</v>
      </c>
      <c r="P105" s="24">
        <f>'бюджет РБ'!D104</f>
        <v>4988864</v>
      </c>
      <c r="Q105" s="24">
        <f>'бюджет РБ'!P104</f>
        <v>247636</v>
      </c>
      <c r="R105" s="24">
        <f>'МБТ Расп.№109-р от 28.01.2022'!D102</f>
        <v>769177</v>
      </c>
      <c r="S105" s="139">
        <f>'МБТ Расп.№789-р от 07.04.2022'!D101</f>
        <v>713370.22999999986</v>
      </c>
      <c r="T105" s="146">
        <f t="shared" si="12"/>
        <v>125579436.23</v>
      </c>
    </row>
    <row r="106" spans="1:20" x14ac:dyDescent="0.2">
      <c r="A106" s="45">
        <v>94</v>
      </c>
      <c r="B106" s="11" t="s">
        <v>186</v>
      </c>
      <c r="C106" s="12" t="s">
        <v>187</v>
      </c>
      <c r="D106" s="8">
        <f>'КС '!D102</f>
        <v>38310382</v>
      </c>
      <c r="E106" s="8">
        <f>'ДС(пр.7-22)'!D102</f>
        <v>15455243</v>
      </c>
      <c r="F106" s="8">
        <f t="shared" si="10"/>
        <v>122231619</v>
      </c>
      <c r="G106" s="8">
        <f>'АПУ профилактика'!D105</f>
        <v>45047138</v>
      </c>
      <c r="H106" s="8">
        <f>'АПУ в неотл.форме'!D102</f>
        <v>10632190</v>
      </c>
      <c r="I106" s="8">
        <f>'АПУ обращения'!D105</f>
        <v>45688659</v>
      </c>
      <c r="J106" s="8">
        <f>'ОДИ ПГГ'!D102</f>
        <v>402310</v>
      </c>
      <c r="K106" s="8">
        <f>'ОДИ МЗ РБ'!D103</f>
        <v>0</v>
      </c>
      <c r="L106" s="8">
        <f>'ФАП(пр.7-22)'!D102</f>
        <v>20461322</v>
      </c>
      <c r="M106" s="8">
        <f>СМП!D102</f>
        <v>23733339</v>
      </c>
      <c r="N106" s="8">
        <f>'Гемодиализ(пр.7-22)'!D102</f>
        <v>0</v>
      </c>
      <c r="O106" s="8">
        <f t="shared" si="11"/>
        <v>199730583</v>
      </c>
      <c r="P106" s="24">
        <f>'бюджет РБ'!D105</f>
        <v>10305517</v>
      </c>
      <c r="Q106" s="24">
        <f>'бюджет РБ'!P105</f>
        <v>350851</v>
      </c>
      <c r="R106" s="24">
        <f>'МБТ Расп.№109-р от 28.01.2022'!D103</f>
        <v>1165354</v>
      </c>
      <c r="S106" s="139">
        <f>'МБТ Расп.№789-р от 07.04.2022'!D102</f>
        <v>47250.86</v>
      </c>
      <c r="T106" s="146">
        <f t="shared" si="12"/>
        <v>211599555.86000001</v>
      </c>
    </row>
    <row r="107" spans="1:20" x14ac:dyDescent="0.2">
      <c r="A107" s="45">
        <v>95</v>
      </c>
      <c r="B107" s="6" t="s">
        <v>188</v>
      </c>
      <c r="C107" s="7" t="s">
        <v>189</v>
      </c>
      <c r="D107" s="8">
        <f>'КС '!D103</f>
        <v>70701583</v>
      </c>
      <c r="E107" s="8">
        <f>'ДС(пр.7-22)'!D103</f>
        <v>14728918</v>
      </c>
      <c r="F107" s="8">
        <f t="shared" si="10"/>
        <v>132110658</v>
      </c>
      <c r="G107" s="8">
        <f>'АПУ профилактика'!D106</f>
        <v>43265429</v>
      </c>
      <c r="H107" s="8">
        <f>'АПУ в неотл.форме'!D103</f>
        <v>9823249</v>
      </c>
      <c r="I107" s="8">
        <f>'АПУ обращения'!D106</f>
        <v>50136684</v>
      </c>
      <c r="J107" s="8">
        <f>'ОДИ ПГГ'!D103</f>
        <v>1610671</v>
      </c>
      <c r="K107" s="8">
        <f>'ОДИ МЗ РБ'!D104</f>
        <v>0</v>
      </c>
      <c r="L107" s="8">
        <f>'ФАП(пр.7-22)'!D103</f>
        <v>27274625</v>
      </c>
      <c r="M107" s="8">
        <f>СМП!D103</f>
        <v>0</v>
      </c>
      <c r="N107" s="8">
        <f>'Гемодиализ(пр.7-22)'!D103</f>
        <v>0</v>
      </c>
      <c r="O107" s="8">
        <f t="shared" si="11"/>
        <v>217541159</v>
      </c>
      <c r="P107" s="24">
        <f>'бюджет РБ'!D106</f>
        <v>9136150</v>
      </c>
      <c r="Q107" s="24">
        <f>'бюджет РБ'!P106</f>
        <v>378962</v>
      </c>
      <c r="R107" s="24">
        <f>'МБТ Расп.№109-р от 28.01.2022'!D104</f>
        <v>1125417</v>
      </c>
      <c r="S107" s="139">
        <f>'МБТ Расп.№789-р от 07.04.2022'!D103</f>
        <v>2039750.2500000005</v>
      </c>
      <c r="T107" s="146">
        <f t="shared" si="12"/>
        <v>230221438.25</v>
      </c>
    </row>
    <row r="108" spans="1:20" x14ac:dyDescent="0.2">
      <c r="A108" s="45">
        <v>96</v>
      </c>
      <c r="B108" s="9" t="s">
        <v>190</v>
      </c>
      <c r="C108" s="7" t="s">
        <v>191</v>
      </c>
      <c r="D108" s="8">
        <f>'КС '!D104</f>
        <v>199396262</v>
      </c>
      <c r="E108" s="8">
        <f>'ДС(пр.7-22)'!D104</f>
        <v>19713871</v>
      </c>
      <c r="F108" s="8">
        <f t="shared" si="10"/>
        <v>152698152</v>
      </c>
      <c r="G108" s="8">
        <f>'АПУ профилактика'!D107</f>
        <v>61892558</v>
      </c>
      <c r="H108" s="8">
        <f>'АПУ в неотл.форме'!D104</f>
        <v>10410824</v>
      </c>
      <c r="I108" s="8">
        <f>'АПУ обращения'!D107</f>
        <v>55581064</v>
      </c>
      <c r="J108" s="8">
        <f>'ОДИ ПГГ'!D104</f>
        <v>7428405</v>
      </c>
      <c r="K108" s="8">
        <f>'ОДИ МЗ РБ'!D105</f>
        <v>1320775</v>
      </c>
      <c r="L108" s="8">
        <f>'ФАП(пр.7-22)'!D104</f>
        <v>16064526</v>
      </c>
      <c r="M108" s="8">
        <f>СМП!D104</f>
        <v>97010073</v>
      </c>
      <c r="N108" s="8">
        <f>'Гемодиализ(пр.7-22)'!D104</f>
        <v>0</v>
      </c>
      <c r="O108" s="8">
        <f t="shared" si="11"/>
        <v>468818358</v>
      </c>
      <c r="P108" s="24">
        <f>'бюджет РБ'!D107</f>
        <v>13512544</v>
      </c>
      <c r="Q108" s="24">
        <f>'бюджет РБ'!P107</f>
        <v>202611</v>
      </c>
      <c r="R108" s="24">
        <f>'МБТ Расп.№109-р от 28.01.2022'!D105</f>
        <v>1376670</v>
      </c>
      <c r="S108" s="139">
        <f>'МБТ Расп.№789-р от 07.04.2022'!D104</f>
        <v>13408476.879999995</v>
      </c>
      <c r="T108" s="146">
        <f t="shared" si="12"/>
        <v>497318659.88</v>
      </c>
    </row>
    <row r="109" spans="1:20" x14ac:dyDescent="0.2">
      <c r="A109" s="45">
        <v>97</v>
      </c>
      <c r="B109" s="66" t="s">
        <v>192</v>
      </c>
      <c r="C109" s="10" t="s">
        <v>193</v>
      </c>
      <c r="D109" s="8">
        <f>'КС '!D105</f>
        <v>30880433</v>
      </c>
      <c r="E109" s="8">
        <f>'ДС(пр.7-22)'!D105</f>
        <v>11811621</v>
      </c>
      <c r="F109" s="8">
        <f t="shared" si="10"/>
        <v>100031671</v>
      </c>
      <c r="G109" s="8">
        <f>'АПУ профилактика'!D108</f>
        <v>37965968</v>
      </c>
      <c r="H109" s="8">
        <f>'АПУ в неотл.форме'!D105</f>
        <v>7958044</v>
      </c>
      <c r="I109" s="8">
        <f>'АПУ обращения'!D108</f>
        <v>38499639</v>
      </c>
      <c r="J109" s="8">
        <f>'ОДИ ПГГ'!D105</f>
        <v>1062489</v>
      </c>
      <c r="K109" s="8">
        <f>'ОДИ МЗ РБ'!D106</f>
        <v>0</v>
      </c>
      <c r="L109" s="8">
        <f>'ФАП(пр.7-22)'!D105</f>
        <v>14545531</v>
      </c>
      <c r="M109" s="8">
        <f>СМП!D105</f>
        <v>17437882</v>
      </c>
      <c r="N109" s="8">
        <f>'Гемодиализ(пр.7-22)'!D105</f>
        <v>0</v>
      </c>
      <c r="O109" s="8">
        <f t="shared" si="11"/>
        <v>160161607</v>
      </c>
      <c r="P109" s="24">
        <f>'бюджет РБ'!D108</f>
        <v>10989823</v>
      </c>
      <c r="Q109" s="24">
        <f>'бюджет РБ'!P108</f>
        <v>140643</v>
      </c>
      <c r="R109" s="24">
        <f>'МБТ Расп.№109-р от 28.01.2022'!D106</f>
        <v>887291</v>
      </c>
      <c r="S109" s="139">
        <f>'МБТ Расп.№789-р от 07.04.2022'!D105</f>
        <v>2636337.6500000013</v>
      </c>
      <c r="T109" s="146">
        <f t="shared" si="12"/>
        <v>174815701.65000001</v>
      </c>
    </row>
    <row r="110" spans="1:20" x14ac:dyDescent="0.2">
      <c r="A110" s="45">
        <v>98</v>
      </c>
      <c r="B110" s="66" t="s">
        <v>194</v>
      </c>
      <c r="C110" s="10" t="s">
        <v>195</v>
      </c>
      <c r="D110" s="8">
        <f>'КС '!D106</f>
        <v>46120058</v>
      </c>
      <c r="E110" s="8">
        <f>'ДС(пр.7-22)'!D106</f>
        <v>17499664</v>
      </c>
      <c r="F110" s="8">
        <f t="shared" si="10"/>
        <v>146980111</v>
      </c>
      <c r="G110" s="8">
        <f>'АПУ профилактика'!D109</f>
        <v>50737485</v>
      </c>
      <c r="H110" s="8">
        <f>'АПУ в неотл.форме'!D106</f>
        <v>11387816</v>
      </c>
      <c r="I110" s="8">
        <f>'АПУ обращения'!D109</f>
        <v>51751741</v>
      </c>
      <c r="J110" s="8">
        <f>'ОДИ ПГГ'!D106</f>
        <v>1791662</v>
      </c>
      <c r="K110" s="8">
        <f>'ОДИ МЗ РБ'!D107</f>
        <v>0</v>
      </c>
      <c r="L110" s="8">
        <f>'ФАП(пр.7-22)'!D106</f>
        <v>31311407</v>
      </c>
      <c r="M110" s="8">
        <f>СМП!D106</f>
        <v>25272761</v>
      </c>
      <c r="N110" s="8">
        <f>'Гемодиализ(пр.7-22)'!D106</f>
        <v>0</v>
      </c>
      <c r="O110" s="8">
        <f t="shared" si="11"/>
        <v>235872594</v>
      </c>
      <c r="P110" s="24">
        <f>'бюджет РБ'!D109</f>
        <v>11509322</v>
      </c>
      <c r="Q110" s="24">
        <f>'бюджет РБ'!P109</f>
        <v>361945</v>
      </c>
      <c r="R110" s="24">
        <f>'МБТ Расп.№109-р от 28.01.2022'!D107</f>
        <v>1289433</v>
      </c>
      <c r="S110" s="139">
        <f>'МБТ Расп.№789-р от 07.04.2022'!D106</f>
        <v>806940.5199999999</v>
      </c>
      <c r="T110" s="146">
        <f t="shared" si="12"/>
        <v>249840234.52000001</v>
      </c>
    </row>
    <row r="111" spans="1:20" x14ac:dyDescent="0.2">
      <c r="A111" s="45">
        <v>99</v>
      </c>
      <c r="B111" s="6" t="s">
        <v>196</v>
      </c>
      <c r="C111" s="7" t="s">
        <v>197</v>
      </c>
      <c r="D111" s="8">
        <f>'КС '!D107</f>
        <v>82011011</v>
      </c>
      <c r="E111" s="8">
        <f>'ДС(пр.7-22)'!D107</f>
        <v>30737006</v>
      </c>
      <c r="F111" s="8">
        <f t="shared" si="10"/>
        <v>231295834</v>
      </c>
      <c r="G111" s="8">
        <f>'АПУ профилактика'!D110</f>
        <v>83801705</v>
      </c>
      <c r="H111" s="8">
        <f>'АПУ в неотл.форме'!D107</f>
        <v>17365986</v>
      </c>
      <c r="I111" s="8">
        <f>'АПУ обращения'!D110</f>
        <v>94302113</v>
      </c>
      <c r="J111" s="8">
        <f>'ОДИ ПГГ'!D107</f>
        <v>4993704</v>
      </c>
      <c r="K111" s="8">
        <f>'ОДИ МЗ РБ'!D108</f>
        <v>0</v>
      </c>
      <c r="L111" s="8">
        <f>'ФАП(пр.7-22)'!D107</f>
        <v>30832326</v>
      </c>
      <c r="M111" s="8">
        <f>СМП!D107</f>
        <v>43835631</v>
      </c>
      <c r="N111" s="8">
        <f>'Гемодиализ(пр.7-22)'!D107</f>
        <v>0</v>
      </c>
      <c r="O111" s="8">
        <f t="shared" si="11"/>
        <v>387879482</v>
      </c>
      <c r="P111" s="24">
        <f>'бюджет РБ'!D110</f>
        <v>12563603</v>
      </c>
      <c r="Q111" s="24">
        <f>'бюджет РБ'!P110</f>
        <v>461507</v>
      </c>
      <c r="R111" s="24">
        <f>'МБТ Расп.№109-р от 28.01.2022'!D108</f>
        <v>2190241</v>
      </c>
      <c r="S111" s="139">
        <f>'МБТ Расп.№789-р от 07.04.2022'!D107</f>
        <v>1757914.9600000002</v>
      </c>
      <c r="T111" s="146">
        <f t="shared" si="12"/>
        <v>404852747.95999998</v>
      </c>
    </row>
    <row r="112" spans="1:20" x14ac:dyDescent="0.2">
      <c r="A112" s="45">
        <v>100</v>
      </c>
      <c r="B112" s="9" t="s">
        <v>198</v>
      </c>
      <c r="C112" s="7" t="s">
        <v>199</v>
      </c>
      <c r="D112" s="8">
        <f>'КС '!D108</f>
        <v>33938243</v>
      </c>
      <c r="E112" s="8">
        <f>'ДС(пр.7-22)'!D108</f>
        <v>13115130</v>
      </c>
      <c r="F112" s="8">
        <f t="shared" si="10"/>
        <v>115002815</v>
      </c>
      <c r="G112" s="8">
        <f>'АПУ профилактика'!D111</f>
        <v>39265222</v>
      </c>
      <c r="H112" s="8">
        <f>'АПУ в неотл.форме'!D108</f>
        <v>8822214</v>
      </c>
      <c r="I112" s="8">
        <f>'АПУ обращения'!D111</f>
        <v>40146290</v>
      </c>
      <c r="J112" s="8">
        <f>'ОДИ ПГГ'!D108</f>
        <v>325636</v>
      </c>
      <c r="K112" s="8">
        <f>'ОДИ МЗ РБ'!D109</f>
        <v>0</v>
      </c>
      <c r="L112" s="8">
        <f>'ФАП(пр.7-22)'!D108</f>
        <v>26443453</v>
      </c>
      <c r="M112" s="8">
        <f>СМП!D108</f>
        <v>19279579</v>
      </c>
      <c r="N112" s="8">
        <f>'Гемодиализ(пр.7-22)'!D108</f>
        <v>0</v>
      </c>
      <c r="O112" s="8">
        <f t="shared" si="11"/>
        <v>181335767</v>
      </c>
      <c r="P112" s="24">
        <f>'бюджет РБ'!D111</f>
        <v>9237435</v>
      </c>
      <c r="Q112" s="24">
        <f>'бюджет РБ'!P111</f>
        <v>292661</v>
      </c>
      <c r="R112" s="24">
        <f>'МБТ Расп.№109-р от 28.01.2022'!D109</f>
        <v>1015967</v>
      </c>
      <c r="S112" s="139">
        <f>'МБТ Расп.№789-р от 07.04.2022'!D108</f>
        <v>426025.16</v>
      </c>
      <c r="T112" s="146">
        <f t="shared" si="12"/>
        <v>192307855.16</v>
      </c>
    </row>
    <row r="113" spans="1:20" x14ac:dyDescent="0.2">
      <c r="A113" s="45">
        <v>101</v>
      </c>
      <c r="B113" s="6" t="s">
        <v>200</v>
      </c>
      <c r="C113" s="10" t="s">
        <v>201</v>
      </c>
      <c r="D113" s="8">
        <f>'КС '!D109</f>
        <v>0</v>
      </c>
      <c r="E113" s="8">
        <f>'ДС(пр.7-22)'!D109</f>
        <v>0</v>
      </c>
      <c r="F113" s="8">
        <f t="shared" si="10"/>
        <v>1169722</v>
      </c>
      <c r="G113" s="8">
        <f>'АПУ профилактика'!D112</f>
        <v>1169722</v>
      </c>
      <c r="H113" s="8">
        <f>'АПУ в неотл.форме'!D109</f>
        <v>0</v>
      </c>
      <c r="I113" s="8">
        <f>'АПУ обращения'!D112</f>
        <v>0</v>
      </c>
      <c r="J113" s="8">
        <f>'ОДИ ПГГ'!D109</f>
        <v>0</v>
      </c>
      <c r="K113" s="8">
        <f>'ОДИ МЗ РБ'!D110</f>
        <v>0</v>
      </c>
      <c r="L113" s="8">
        <f>'ФАП(пр.7-22)'!D109</f>
        <v>0</v>
      </c>
      <c r="M113" s="8">
        <f>СМП!D109</f>
        <v>0</v>
      </c>
      <c r="N113" s="8">
        <f>'Гемодиализ(пр.7-22)'!D109</f>
        <v>181581390</v>
      </c>
      <c r="O113" s="8">
        <f t="shared" si="11"/>
        <v>182751112</v>
      </c>
      <c r="P113" s="24">
        <f>'бюджет РБ'!D112</f>
        <v>0</v>
      </c>
      <c r="Q113" s="24">
        <f>'бюджет РБ'!P112</f>
        <v>0</v>
      </c>
      <c r="R113" s="24">
        <f>'МБТ Расп.№109-р от 28.01.2022'!D110</f>
        <v>0</v>
      </c>
      <c r="S113" s="139">
        <f>'МБТ Расп.№789-р от 07.04.2022'!D109</f>
        <v>0</v>
      </c>
      <c r="T113" s="146">
        <f t="shared" si="12"/>
        <v>182751112</v>
      </c>
    </row>
    <row r="114" spans="1:20" x14ac:dyDescent="0.2">
      <c r="A114" s="45">
        <v>102</v>
      </c>
      <c r="B114" s="6" t="s">
        <v>202</v>
      </c>
      <c r="C114" s="7" t="s">
        <v>203</v>
      </c>
      <c r="D114" s="8">
        <f>'КС '!D110</f>
        <v>0</v>
      </c>
      <c r="E114" s="8">
        <f>'ДС(пр.7-22)'!D110</f>
        <v>82878884</v>
      </c>
      <c r="F114" s="8">
        <f t="shared" si="10"/>
        <v>0</v>
      </c>
      <c r="G114" s="8">
        <f>'АПУ профилактика'!D113</f>
        <v>0</v>
      </c>
      <c r="H114" s="8">
        <f>'АПУ в неотл.форме'!D110</f>
        <v>0</v>
      </c>
      <c r="I114" s="8">
        <f>'АПУ обращения'!D113</f>
        <v>0</v>
      </c>
      <c r="J114" s="8">
        <f>'ОДИ ПГГ'!D110</f>
        <v>0</v>
      </c>
      <c r="K114" s="8">
        <f>'ОДИ МЗ РБ'!D111</f>
        <v>0</v>
      </c>
      <c r="L114" s="8">
        <f>'ФАП(пр.7-22)'!D110</f>
        <v>0</v>
      </c>
      <c r="M114" s="8">
        <f>СМП!D110</f>
        <v>0</v>
      </c>
      <c r="N114" s="8">
        <f>'Гемодиализ(пр.7-22)'!D110</f>
        <v>0</v>
      </c>
      <c r="O114" s="8">
        <f t="shared" si="11"/>
        <v>82878884</v>
      </c>
      <c r="P114" s="24">
        <f>'бюджет РБ'!D113</f>
        <v>0</v>
      </c>
      <c r="Q114" s="24">
        <f>'бюджет РБ'!P113</f>
        <v>0</v>
      </c>
      <c r="R114" s="24">
        <f>'МБТ Расп.№109-р от 28.01.2022'!D111</f>
        <v>0</v>
      </c>
      <c r="S114" s="139">
        <f>'МБТ Расп.№789-р от 07.04.2022'!D110</f>
        <v>0</v>
      </c>
      <c r="T114" s="146">
        <f t="shared" si="12"/>
        <v>82878884</v>
      </c>
    </row>
    <row r="115" spans="1:20" x14ac:dyDescent="0.2">
      <c r="A115" s="45">
        <v>103</v>
      </c>
      <c r="B115" s="66" t="s">
        <v>204</v>
      </c>
      <c r="C115" s="10" t="s">
        <v>205</v>
      </c>
      <c r="D115" s="8">
        <f>'КС '!D111</f>
        <v>0</v>
      </c>
      <c r="E115" s="8">
        <f>'ДС(пр.7-22)'!D111</f>
        <v>0</v>
      </c>
      <c r="F115" s="8">
        <f t="shared" si="10"/>
        <v>394971</v>
      </c>
      <c r="G115" s="8">
        <f>'АПУ профилактика'!D114</f>
        <v>394971</v>
      </c>
      <c r="H115" s="8">
        <f>'АПУ в неотл.форме'!D111</f>
        <v>0</v>
      </c>
      <c r="I115" s="8">
        <f>'АПУ обращения'!D114</f>
        <v>0</v>
      </c>
      <c r="J115" s="8">
        <f>'ОДИ ПГГ'!D111</f>
        <v>0</v>
      </c>
      <c r="K115" s="8">
        <f>'ОДИ МЗ РБ'!D112</f>
        <v>0</v>
      </c>
      <c r="L115" s="8">
        <f>'ФАП(пр.7-22)'!D111</f>
        <v>0</v>
      </c>
      <c r="M115" s="8">
        <f>СМП!D111</f>
        <v>0</v>
      </c>
      <c r="N115" s="8">
        <f>'Гемодиализ(пр.7-22)'!D111</f>
        <v>45918496</v>
      </c>
      <c r="O115" s="8">
        <f t="shared" si="11"/>
        <v>46313467</v>
      </c>
      <c r="P115" s="24">
        <f>'бюджет РБ'!D114</f>
        <v>0</v>
      </c>
      <c r="Q115" s="24">
        <f>'бюджет РБ'!P114</f>
        <v>0</v>
      </c>
      <c r="R115" s="24">
        <f>'МБТ Расп.№109-р от 28.01.2022'!D112</f>
        <v>0</v>
      </c>
      <c r="S115" s="139">
        <f>'МБТ Расп.№789-р от 07.04.2022'!D111</f>
        <v>0</v>
      </c>
      <c r="T115" s="146">
        <f t="shared" si="12"/>
        <v>46313467</v>
      </c>
    </row>
    <row r="116" spans="1:20" x14ac:dyDescent="0.2">
      <c r="A116" s="45">
        <v>104</v>
      </c>
      <c r="B116" s="66" t="s">
        <v>206</v>
      </c>
      <c r="C116" s="10" t="s">
        <v>207</v>
      </c>
      <c r="D116" s="8">
        <f>'КС '!D112</f>
        <v>0</v>
      </c>
      <c r="E116" s="8">
        <f>'ДС(пр.7-22)'!D112</f>
        <v>195599</v>
      </c>
      <c r="F116" s="8">
        <f t="shared" si="10"/>
        <v>27497</v>
      </c>
      <c r="G116" s="8">
        <f>'АПУ профилактика'!D115</f>
        <v>0</v>
      </c>
      <c r="H116" s="8">
        <f>'АПУ в неотл.форме'!D112</f>
        <v>0</v>
      </c>
      <c r="I116" s="8">
        <f>'АПУ обращения'!D115</f>
        <v>27497</v>
      </c>
      <c r="J116" s="8">
        <f>'ОДИ ПГГ'!D112</f>
        <v>0</v>
      </c>
      <c r="K116" s="8">
        <f>'ОДИ МЗ РБ'!D113</f>
        <v>0</v>
      </c>
      <c r="L116" s="8">
        <f>'ФАП(пр.7-22)'!D112</f>
        <v>0</v>
      </c>
      <c r="M116" s="8">
        <f>СМП!D112</f>
        <v>0</v>
      </c>
      <c r="N116" s="8">
        <f>'Гемодиализ(пр.7-22)'!D112</f>
        <v>0</v>
      </c>
      <c r="O116" s="8">
        <f t="shared" si="11"/>
        <v>223096</v>
      </c>
      <c r="P116" s="24">
        <f>'бюджет РБ'!D115</f>
        <v>0</v>
      </c>
      <c r="Q116" s="24">
        <f>'бюджет РБ'!P115</f>
        <v>0</v>
      </c>
      <c r="R116" s="24">
        <f>'МБТ Расп.№109-р от 28.01.2022'!D113</f>
        <v>0</v>
      </c>
      <c r="S116" s="139">
        <f>'МБТ Расп.№789-р от 07.04.2022'!D112</f>
        <v>0</v>
      </c>
      <c r="T116" s="146">
        <f t="shared" si="12"/>
        <v>223096</v>
      </c>
    </row>
    <row r="117" spans="1:20" x14ac:dyDescent="0.2">
      <c r="A117" s="45">
        <v>105</v>
      </c>
      <c r="B117" s="66" t="s">
        <v>208</v>
      </c>
      <c r="C117" s="10" t="s">
        <v>209</v>
      </c>
      <c r="D117" s="8">
        <f>'КС '!D113</f>
        <v>0</v>
      </c>
      <c r="E117" s="8">
        <f>'ДС(пр.7-22)'!D113</f>
        <v>215961</v>
      </c>
      <c r="F117" s="8">
        <f t="shared" si="10"/>
        <v>0</v>
      </c>
      <c r="G117" s="8">
        <f>'АПУ профилактика'!D116</f>
        <v>0</v>
      </c>
      <c r="H117" s="8">
        <f>'АПУ в неотл.форме'!D113</f>
        <v>0</v>
      </c>
      <c r="I117" s="8">
        <f>'АПУ обращения'!D116</f>
        <v>0</v>
      </c>
      <c r="J117" s="8">
        <f>'ОДИ ПГГ'!D113</f>
        <v>0</v>
      </c>
      <c r="K117" s="8">
        <f>'ОДИ МЗ РБ'!D114</f>
        <v>0</v>
      </c>
      <c r="L117" s="8">
        <f>'ФАП(пр.7-22)'!D113</f>
        <v>0</v>
      </c>
      <c r="M117" s="8">
        <f>СМП!D113</f>
        <v>0</v>
      </c>
      <c r="N117" s="8">
        <f>'Гемодиализ(пр.7-22)'!D113</f>
        <v>0</v>
      </c>
      <c r="O117" s="8">
        <f t="shared" si="11"/>
        <v>215961</v>
      </c>
      <c r="P117" s="24">
        <f>'бюджет РБ'!D116</f>
        <v>0</v>
      </c>
      <c r="Q117" s="24">
        <f>'бюджет РБ'!P116</f>
        <v>0</v>
      </c>
      <c r="R117" s="24">
        <f>'МБТ Расп.№109-р от 28.01.2022'!D114</f>
        <v>0</v>
      </c>
      <c r="S117" s="139">
        <f>'МБТ Расп.№789-р от 07.04.2022'!D113</f>
        <v>0</v>
      </c>
      <c r="T117" s="146">
        <f t="shared" si="12"/>
        <v>215961</v>
      </c>
    </row>
    <row r="118" spans="1:20" ht="24" x14ac:dyDescent="0.2">
      <c r="A118" s="45">
        <v>106</v>
      </c>
      <c r="B118" s="66" t="s">
        <v>210</v>
      </c>
      <c r="C118" s="10" t="s">
        <v>211</v>
      </c>
      <c r="D118" s="8">
        <f>'КС '!D114</f>
        <v>0</v>
      </c>
      <c r="E118" s="8">
        <f>'ДС(пр.7-22)'!D114</f>
        <v>265940</v>
      </c>
      <c r="F118" s="8">
        <f t="shared" si="10"/>
        <v>0</v>
      </c>
      <c r="G118" s="8">
        <f>'АПУ профилактика'!D117</f>
        <v>0</v>
      </c>
      <c r="H118" s="8">
        <f>'АПУ в неотл.форме'!D114</f>
        <v>0</v>
      </c>
      <c r="I118" s="8">
        <f>'АПУ обращения'!D117</f>
        <v>0</v>
      </c>
      <c r="J118" s="8">
        <f>'ОДИ ПГГ'!D114</f>
        <v>0</v>
      </c>
      <c r="K118" s="8">
        <f>'ОДИ МЗ РБ'!D115</f>
        <v>0</v>
      </c>
      <c r="L118" s="8">
        <f>'ФАП(пр.7-22)'!D114</f>
        <v>0</v>
      </c>
      <c r="M118" s="8">
        <f>СМП!D114</f>
        <v>0</v>
      </c>
      <c r="N118" s="8">
        <f>'Гемодиализ(пр.7-22)'!D114</f>
        <v>0</v>
      </c>
      <c r="O118" s="8">
        <f t="shared" si="11"/>
        <v>265940</v>
      </c>
      <c r="P118" s="24">
        <f>'бюджет РБ'!D117</f>
        <v>0</v>
      </c>
      <c r="Q118" s="24">
        <f>'бюджет РБ'!P117</f>
        <v>0</v>
      </c>
      <c r="R118" s="24">
        <f>'МБТ Расп.№109-р от 28.01.2022'!D115</f>
        <v>0</v>
      </c>
      <c r="S118" s="139">
        <f>'МБТ Расп.№789-р от 07.04.2022'!D114</f>
        <v>0</v>
      </c>
      <c r="T118" s="146">
        <f t="shared" si="12"/>
        <v>265940</v>
      </c>
    </row>
    <row r="119" spans="1:20" x14ac:dyDescent="0.2">
      <c r="A119" s="45">
        <v>107</v>
      </c>
      <c r="B119" s="66" t="s">
        <v>212</v>
      </c>
      <c r="C119" s="10" t="s">
        <v>213</v>
      </c>
      <c r="D119" s="8">
        <f>'КС '!D115</f>
        <v>0</v>
      </c>
      <c r="E119" s="8">
        <f>'ДС(пр.7-22)'!D115</f>
        <v>0</v>
      </c>
      <c r="F119" s="8">
        <f t="shared" si="10"/>
        <v>5453752</v>
      </c>
      <c r="G119" s="8">
        <f>'АПУ профилактика'!D118</f>
        <v>0</v>
      </c>
      <c r="H119" s="8">
        <f>'АПУ в неотл.форме'!D115</f>
        <v>0</v>
      </c>
      <c r="I119" s="8">
        <f>'АПУ обращения'!D118</f>
        <v>0</v>
      </c>
      <c r="J119" s="8">
        <f>'ОДИ ПГГ'!D115</f>
        <v>5453752</v>
      </c>
      <c r="K119" s="8">
        <f>'ОДИ МЗ РБ'!D116</f>
        <v>0</v>
      </c>
      <c r="L119" s="8">
        <f>'ФАП(пр.7-22)'!D115</f>
        <v>0</v>
      </c>
      <c r="M119" s="8">
        <f>СМП!D115</f>
        <v>0</v>
      </c>
      <c r="N119" s="8">
        <f>'Гемодиализ(пр.7-22)'!D115</f>
        <v>0</v>
      </c>
      <c r="O119" s="8">
        <f t="shared" si="11"/>
        <v>5453752</v>
      </c>
      <c r="P119" s="24">
        <f>'бюджет РБ'!D118</f>
        <v>0</v>
      </c>
      <c r="Q119" s="24">
        <f>'бюджет РБ'!P118</f>
        <v>0</v>
      </c>
      <c r="R119" s="24">
        <f>'МБТ Расп.№109-р от 28.01.2022'!D116</f>
        <v>0</v>
      </c>
      <c r="S119" s="139">
        <f>'МБТ Расп.№789-р от 07.04.2022'!D115</f>
        <v>0</v>
      </c>
      <c r="T119" s="146">
        <f t="shared" si="12"/>
        <v>5453752</v>
      </c>
    </row>
    <row r="120" spans="1:20" x14ac:dyDescent="0.2">
      <c r="A120" s="45">
        <v>108</v>
      </c>
      <c r="B120" s="66" t="s">
        <v>214</v>
      </c>
      <c r="C120" s="10" t="s">
        <v>215</v>
      </c>
      <c r="D120" s="8">
        <f>'КС '!D116</f>
        <v>0</v>
      </c>
      <c r="E120" s="8">
        <f>'ДС(пр.7-22)'!D116</f>
        <v>19474400</v>
      </c>
      <c r="F120" s="8">
        <f t="shared" si="10"/>
        <v>4921949</v>
      </c>
      <c r="G120" s="8">
        <f>'АПУ профилактика'!D119</f>
        <v>4921949</v>
      </c>
      <c r="H120" s="8">
        <f>'АПУ в неотл.форме'!D116</f>
        <v>0</v>
      </c>
      <c r="I120" s="8">
        <f>'АПУ обращения'!D119</f>
        <v>0</v>
      </c>
      <c r="J120" s="8">
        <f>'ОДИ ПГГ'!D116</f>
        <v>0</v>
      </c>
      <c r="K120" s="8">
        <f>'ОДИ МЗ РБ'!D117</f>
        <v>0</v>
      </c>
      <c r="L120" s="8">
        <f>'ФАП(пр.7-22)'!D116</f>
        <v>0</v>
      </c>
      <c r="M120" s="8">
        <f>СМП!D116</f>
        <v>0</v>
      </c>
      <c r="N120" s="8">
        <f>'Гемодиализ(пр.7-22)'!D116</f>
        <v>671118358</v>
      </c>
      <c r="O120" s="8">
        <f t="shared" si="11"/>
        <v>695514707</v>
      </c>
      <c r="P120" s="24">
        <f>'бюджет РБ'!D119</f>
        <v>0</v>
      </c>
      <c r="Q120" s="24">
        <f>'бюджет РБ'!P119</f>
        <v>0</v>
      </c>
      <c r="R120" s="24">
        <f>'МБТ Расп.№109-р от 28.01.2022'!D117</f>
        <v>0</v>
      </c>
      <c r="S120" s="139">
        <f>'МБТ Расп.№789-р от 07.04.2022'!D116</f>
        <v>0</v>
      </c>
      <c r="T120" s="146">
        <f t="shared" si="12"/>
        <v>695514707</v>
      </c>
    </row>
    <row r="121" spans="1:20" ht="12" customHeight="1" x14ac:dyDescent="0.2">
      <c r="A121" s="45">
        <v>109</v>
      </c>
      <c r="B121" s="15" t="s">
        <v>216</v>
      </c>
      <c r="C121" s="16" t="s">
        <v>217</v>
      </c>
      <c r="D121" s="8">
        <f>'КС '!D117</f>
        <v>0</v>
      </c>
      <c r="E121" s="8">
        <f>'ДС(пр.7-22)'!D117</f>
        <v>0</v>
      </c>
      <c r="F121" s="8">
        <f t="shared" si="10"/>
        <v>91644033</v>
      </c>
      <c r="G121" s="8">
        <f>'АПУ профилактика'!D120</f>
        <v>0</v>
      </c>
      <c r="H121" s="8">
        <f>'АПУ в неотл.форме'!D117</f>
        <v>0</v>
      </c>
      <c r="I121" s="8">
        <f>'АПУ обращения'!D120</f>
        <v>0</v>
      </c>
      <c r="J121" s="8">
        <f>'ОДИ ПГГ'!D117</f>
        <v>91644033</v>
      </c>
      <c r="K121" s="8">
        <f>'ОДИ МЗ РБ'!D118</f>
        <v>0</v>
      </c>
      <c r="L121" s="8">
        <f>'ФАП(пр.7-22)'!D117</f>
        <v>0</v>
      </c>
      <c r="M121" s="8">
        <f>СМП!D117</f>
        <v>0</v>
      </c>
      <c r="N121" s="8">
        <f>'Гемодиализ(пр.7-22)'!D117</f>
        <v>0</v>
      </c>
      <c r="O121" s="8">
        <f t="shared" si="11"/>
        <v>91644033</v>
      </c>
      <c r="P121" s="24">
        <f>'бюджет РБ'!D120</f>
        <v>0</v>
      </c>
      <c r="Q121" s="24">
        <f>'бюджет РБ'!P120</f>
        <v>0</v>
      </c>
      <c r="R121" s="24">
        <f>'МБТ Расп.№109-р от 28.01.2022'!D118</f>
        <v>0</v>
      </c>
      <c r="S121" s="139">
        <f>'МБТ Расп.№789-р от 07.04.2022'!D117</f>
        <v>0</v>
      </c>
      <c r="T121" s="146">
        <f t="shared" si="12"/>
        <v>91644033</v>
      </c>
    </row>
    <row r="122" spans="1:20" x14ac:dyDescent="0.2">
      <c r="A122" s="45">
        <v>110</v>
      </c>
      <c r="B122" s="15" t="s">
        <v>389</v>
      </c>
      <c r="C122" s="16" t="s">
        <v>321</v>
      </c>
      <c r="D122" s="8">
        <f>'КС '!D118</f>
        <v>0</v>
      </c>
      <c r="E122" s="8">
        <f>'ДС(пр.7-22)'!D118</f>
        <v>0</v>
      </c>
      <c r="F122" s="8">
        <f t="shared" si="10"/>
        <v>200001</v>
      </c>
      <c r="G122" s="8">
        <f>'АПУ профилактика'!D121</f>
        <v>200001</v>
      </c>
      <c r="H122" s="8">
        <f>'АПУ в неотл.форме'!D118</f>
        <v>0</v>
      </c>
      <c r="I122" s="8">
        <f>'АПУ обращения'!D121</f>
        <v>0</v>
      </c>
      <c r="J122" s="8">
        <f>'ОДИ ПГГ'!D118</f>
        <v>0</v>
      </c>
      <c r="K122" s="8">
        <f>'ОДИ МЗ РБ'!D119</f>
        <v>0</v>
      </c>
      <c r="L122" s="8">
        <f>'ФАП(пр.7-22)'!D118</f>
        <v>0</v>
      </c>
      <c r="M122" s="8">
        <f>СМП!D118</f>
        <v>0</v>
      </c>
      <c r="N122" s="8">
        <f>'Гемодиализ(пр.7-22)'!D118</f>
        <v>0</v>
      </c>
      <c r="O122" s="8">
        <f t="shared" si="11"/>
        <v>200001</v>
      </c>
      <c r="P122" s="24">
        <f>'бюджет РБ'!D121</f>
        <v>0</v>
      </c>
      <c r="Q122" s="24">
        <f>'бюджет РБ'!P121</f>
        <v>0</v>
      </c>
      <c r="R122" s="24">
        <f>'МБТ Расп.№109-р от 28.01.2022'!D119</f>
        <v>0</v>
      </c>
      <c r="S122" s="139">
        <f>'МБТ Расп.№789-р от 07.04.2022'!D118</f>
        <v>0</v>
      </c>
      <c r="T122" s="146">
        <f t="shared" si="12"/>
        <v>200001</v>
      </c>
    </row>
    <row r="123" spans="1:20" x14ac:dyDescent="0.2">
      <c r="A123" s="45">
        <v>111</v>
      </c>
      <c r="B123" s="9" t="s">
        <v>218</v>
      </c>
      <c r="C123" s="7" t="s">
        <v>219</v>
      </c>
      <c r="D123" s="8">
        <f>'КС '!D119</f>
        <v>226343590</v>
      </c>
      <c r="E123" s="8">
        <f>'ДС(пр.7-22)'!D119</f>
        <v>43730020</v>
      </c>
      <c r="F123" s="8">
        <f t="shared" si="10"/>
        <v>13100183</v>
      </c>
      <c r="G123" s="8">
        <f>'АПУ профилактика'!D122</f>
        <v>0</v>
      </c>
      <c r="H123" s="8">
        <f>'АПУ в неотл.форме'!D119</f>
        <v>0</v>
      </c>
      <c r="I123" s="8">
        <f>'АПУ обращения'!D122</f>
        <v>0</v>
      </c>
      <c r="J123" s="8">
        <f>'ОДИ ПГГ'!D119</f>
        <v>13100183</v>
      </c>
      <c r="K123" s="8">
        <f>'ОДИ МЗ РБ'!D120</f>
        <v>0</v>
      </c>
      <c r="L123" s="8">
        <f>'ФАП(пр.7-22)'!D119</f>
        <v>0</v>
      </c>
      <c r="M123" s="8">
        <f>СМП!D119</f>
        <v>0</v>
      </c>
      <c r="N123" s="8">
        <f>'Гемодиализ(пр.7-22)'!D119</f>
        <v>0</v>
      </c>
      <c r="O123" s="8">
        <f t="shared" si="11"/>
        <v>283173793</v>
      </c>
      <c r="P123" s="24">
        <f>'бюджет РБ'!D122</f>
        <v>0</v>
      </c>
      <c r="Q123" s="24">
        <f>'бюджет РБ'!P122</f>
        <v>0</v>
      </c>
      <c r="R123" s="24">
        <f>'МБТ Расп.№109-р от 28.01.2022'!D120</f>
        <v>0</v>
      </c>
      <c r="S123" s="139">
        <f>'МБТ Расп.№789-р от 07.04.2022'!D119</f>
        <v>3476888.06</v>
      </c>
      <c r="T123" s="146">
        <f t="shared" si="12"/>
        <v>286650681.06</v>
      </c>
    </row>
    <row r="124" spans="1:20" x14ac:dyDescent="0.2">
      <c r="A124" s="45">
        <v>112</v>
      </c>
      <c r="B124" s="66" t="s">
        <v>220</v>
      </c>
      <c r="C124" s="10" t="s">
        <v>221</v>
      </c>
      <c r="D124" s="8">
        <f>'КС '!D120</f>
        <v>0</v>
      </c>
      <c r="E124" s="8">
        <f>'ДС(пр.7-22)'!D120</f>
        <v>0</v>
      </c>
      <c r="F124" s="8">
        <f t="shared" si="10"/>
        <v>25909</v>
      </c>
      <c r="G124" s="8">
        <f>'АПУ профилактика'!D123</f>
        <v>0</v>
      </c>
      <c r="H124" s="8">
        <f>'АПУ в неотл.форме'!D120</f>
        <v>0</v>
      </c>
      <c r="I124" s="8">
        <f>'АПУ обращения'!D123</f>
        <v>25909</v>
      </c>
      <c r="J124" s="8">
        <f>'ОДИ ПГГ'!D120</f>
        <v>0</v>
      </c>
      <c r="K124" s="8">
        <f>'ОДИ МЗ РБ'!D121</f>
        <v>0</v>
      </c>
      <c r="L124" s="8">
        <f>'ФАП(пр.7-22)'!D120</f>
        <v>0</v>
      </c>
      <c r="M124" s="8">
        <f>СМП!D120</f>
        <v>0</v>
      </c>
      <c r="N124" s="8">
        <f>'Гемодиализ(пр.7-22)'!D120</f>
        <v>0</v>
      </c>
      <c r="O124" s="8">
        <f t="shared" si="11"/>
        <v>25909</v>
      </c>
      <c r="P124" s="24">
        <f>'бюджет РБ'!D123</f>
        <v>0</v>
      </c>
      <c r="Q124" s="24">
        <f>'бюджет РБ'!P123</f>
        <v>0</v>
      </c>
      <c r="R124" s="24">
        <f>'МБТ Расп.№109-р от 28.01.2022'!D121</f>
        <v>0</v>
      </c>
      <c r="S124" s="139">
        <f>'МБТ Расп.№789-р от 07.04.2022'!D120</f>
        <v>0</v>
      </c>
      <c r="T124" s="146">
        <f t="shared" si="12"/>
        <v>25909</v>
      </c>
    </row>
    <row r="125" spans="1:20" x14ac:dyDescent="0.2">
      <c r="A125" s="45">
        <v>113</v>
      </c>
      <c r="B125" s="6" t="s">
        <v>222</v>
      </c>
      <c r="C125" s="17" t="s">
        <v>223</v>
      </c>
      <c r="D125" s="8">
        <f>'КС '!D121</f>
        <v>0</v>
      </c>
      <c r="E125" s="8">
        <f>'ДС(пр.7-22)'!D121</f>
        <v>14212674</v>
      </c>
      <c r="F125" s="8">
        <f t="shared" si="10"/>
        <v>0</v>
      </c>
      <c r="G125" s="8">
        <f>'АПУ профилактика'!D124</f>
        <v>0</v>
      </c>
      <c r="H125" s="8">
        <f>'АПУ в неотл.форме'!D121</f>
        <v>0</v>
      </c>
      <c r="I125" s="8">
        <f>'АПУ обращения'!D124</f>
        <v>0</v>
      </c>
      <c r="J125" s="8">
        <f>'ОДИ ПГГ'!D121</f>
        <v>0</v>
      </c>
      <c r="K125" s="8">
        <f>'ОДИ МЗ РБ'!D122</f>
        <v>0</v>
      </c>
      <c r="L125" s="8">
        <f>'ФАП(пр.7-22)'!D121</f>
        <v>0</v>
      </c>
      <c r="M125" s="8">
        <f>СМП!D121</f>
        <v>0</v>
      </c>
      <c r="N125" s="8">
        <f>'Гемодиализ(пр.7-22)'!D121</f>
        <v>0</v>
      </c>
      <c r="O125" s="8">
        <f t="shared" si="11"/>
        <v>14212674</v>
      </c>
      <c r="P125" s="24">
        <f>'бюджет РБ'!D124</f>
        <v>0</v>
      </c>
      <c r="Q125" s="24">
        <f>'бюджет РБ'!P124</f>
        <v>0</v>
      </c>
      <c r="R125" s="24">
        <f>'МБТ Расп.№109-р от 28.01.2022'!D122</f>
        <v>0</v>
      </c>
      <c r="S125" s="139">
        <f>'МБТ Расп.№789-р от 07.04.2022'!D121</f>
        <v>0</v>
      </c>
      <c r="T125" s="146">
        <f t="shared" si="12"/>
        <v>14212674</v>
      </c>
    </row>
    <row r="126" spans="1:20" ht="24" x14ac:dyDescent="0.2">
      <c r="A126" s="45">
        <v>114</v>
      </c>
      <c r="B126" s="66" t="s">
        <v>224</v>
      </c>
      <c r="C126" s="10" t="s">
        <v>225</v>
      </c>
      <c r="D126" s="8">
        <f>'КС '!D122</f>
        <v>0</v>
      </c>
      <c r="E126" s="8">
        <f>'ДС(пр.7-22)'!D122</f>
        <v>146113</v>
      </c>
      <c r="F126" s="8">
        <f t="shared" si="10"/>
        <v>0</v>
      </c>
      <c r="G126" s="8">
        <f>'АПУ профилактика'!D125</f>
        <v>0</v>
      </c>
      <c r="H126" s="8">
        <f>'АПУ в неотл.форме'!D122</f>
        <v>0</v>
      </c>
      <c r="I126" s="8">
        <f>'АПУ обращения'!D125</f>
        <v>0</v>
      </c>
      <c r="J126" s="8">
        <f>'ОДИ ПГГ'!D122</f>
        <v>0</v>
      </c>
      <c r="K126" s="8">
        <f>'ОДИ МЗ РБ'!D123</f>
        <v>0</v>
      </c>
      <c r="L126" s="8">
        <f>'ФАП(пр.7-22)'!D122</f>
        <v>0</v>
      </c>
      <c r="M126" s="8">
        <f>СМП!D122</f>
        <v>0</v>
      </c>
      <c r="N126" s="8">
        <f>'Гемодиализ(пр.7-22)'!D122</f>
        <v>0</v>
      </c>
      <c r="O126" s="8">
        <f t="shared" si="11"/>
        <v>146113</v>
      </c>
      <c r="P126" s="24">
        <f>'бюджет РБ'!D125</f>
        <v>0</v>
      </c>
      <c r="Q126" s="24">
        <f>'бюджет РБ'!P125</f>
        <v>0</v>
      </c>
      <c r="R126" s="24">
        <f>'МБТ Расп.№109-р от 28.01.2022'!D123</f>
        <v>0</v>
      </c>
      <c r="S126" s="139">
        <f>'МБТ Расп.№789-р от 07.04.2022'!D122</f>
        <v>0</v>
      </c>
      <c r="T126" s="146">
        <f t="shared" si="12"/>
        <v>146113</v>
      </c>
    </row>
    <row r="127" spans="1:20" ht="23.25" customHeight="1" x14ac:dyDescent="0.2">
      <c r="A127" s="45">
        <v>115</v>
      </c>
      <c r="B127" s="66" t="s">
        <v>226</v>
      </c>
      <c r="C127" s="10" t="s">
        <v>227</v>
      </c>
      <c r="D127" s="8">
        <f>'КС '!D123</f>
        <v>0</v>
      </c>
      <c r="E127" s="8">
        <f>'ДС(пр.7-22)'!D123</f>
        <v>0</v>
      </c>
      <c r="F127" s="8">
        <f t="shared" si="10"/>
        <v>0</v>
      </c>
      <c r="G127" s="8">
        <f>'АПУ профилактика'!D126</f>
        <v>0</v>
      </c>
      <c r="H127" s="8">
        <f>'АПУ в неотл.форме'!D123</f>
        <v>0</v>
      </c>
      <c r="I127" s="8">
        <f>'АПУ обращения'!D126</f>
        <v>0</v>
      </c>
      <c r="J127" s="8">
        <f>'ОДИ ПГГ'!D123</f>
        <v>0</v>
      </c>
      <c r="K127" s="8">
        <f>'ОДИ МЗ РБ'!D124</f>
        <v>0</v>
      </c>
      <c r="L127" s="8">
        <f>'ФАП(пр.7-22)'!D123</f>
        <v>0</v>
      </c>
      <c r="M127" s="8">
        <f>СМП!D123</f>
        <v>0</v>
      </c>
      <c r="N127" s="8">
        <f>'Гемодиализ(пр.7-22)'!D123</f>
        <v>0</v>
      </c>
      <c r="O127" s="8">
        <f t="shared" si="11"/>
        <v>0</v>
      </c>
      <c r="P127" s="24">
        <f>'бюджет РБ'!D126</f>
        <v>0</v>
      </c>
      <c r="Q127" s="24">
        <f>'бюджет РБ'!P126</f>
        <v>0</v>
      </c>
      <c r="R127" s="24">
        <f>'МБТ Расп.№109-р от 28.01.2022'!D124</f>
        <v>0</v>
      </c>
      <c r="S127" s="139">
        <f>'МБТ Расп.№789-р от 07.04.2022'!D123</f>
        <v>0</v>
      </c>
      <c r="T127" s="146">
        <f t="shared" si="12"/>
        <v>0</v>
      </c>
    </row>
    <row r="128" spans="1:20" x14ac:dyDescent="0.2">
      <c r="A128" s="45">
        <v>116</v>
      </c>
      <c r="B128" s="9" t="s">
        <v>228</v>
      </c>
      <c r="C128" s="10" t="s">
        <v>229</v>
      </c>
      <c r="D128" s="8">
        <f>'КС '!D124</f>
        <v>0</v>
      </c>
      <c r="E128" s="8">
        <f>'ДС(пр.7-22)'!D124</f>
        <v>119087</v>
      </c>
      <c r="F128" s="8">
        <f t="shared" si="10"/>
        <v>8405036</v>
      </c>
      <c r="G128" s="8">
        <f>'АПУ профилактика'!D127</f>
        <v>0</v>
      </c>
      <c r="H128" s="8">
        <f>'АПУ в неотл.форме'!D124</f>
        <v>0</v>
      </c>
      <c r="I128" s="8">
        <f>'АПУ обращения'!D127</f>
        <v>82664</v>
      </c>
      <c r="J128" s="8">
        <f>'ОДИ ПГГ'!D124</f>
        <v>8322372</v>
      </c>
      <c r="K128" s="8">
        <f>'ОДИ МЗ РБ'!D125</f>
        <v>0</v>
      </c>
      <c r="L128" s="8">
        <f>'ФАП(пр.7-22)'!D124</f>
        <v>0</v>
      </c>
      <c r="M128" s="8">
        <f>СМП!D124</f>
        <v>0</v>
      </c>
      <c r="N128" s="8">
        <f>'Гемодиализ(пр.7-22)'!D124</f>
        <v>0</v>
      </c>
      <c r="O128" s="8">
        <f t="shared" si="11"/>
        <v>8524123</v>
      </c>
      <c r="P128" s="24">
        <f>'бюджет РБ'!D127</f>
        <v>0</v>
      </c>
      <c r="Q128" s="24">
        <f>'бюджет РБ'!P127</f>
        <v>0</v>
      </c>
      <c r="R128" s="24">
        <f>'МБТ Расп.№109-р от 28.01.2022'!D125</f>
        <v>0</v>
      </c>
      <c r="S128" s="139">
        <f>'МБТ Расп.№789-р от 07.04.2022'!D124</f>
        <v>0</v>
      </c>
      <c r="T128" s="146">
        <f t="shared" si="12"/>
        <v>8524123</v>
      </c>
    </row>
    <row r="129" spans="1:20" x14ac:dyDescent="0.2">
      <c r="A129" s="45">
        <v>117</v>
      </c>
      <c r="B129" s="9" t="s">
        <v>230</v>
      </c>
      <c r="C129" s="10" t="s">
        <v>231</v>
      </c>
      <c r="D129" s="8">
        <f>'КС '!D125</f>
        <v>0</v>
      </c>
      <c r="E129" s="8">
        <f>'ДС(пр.7-22)'!D125</f>
        <v>0</v>
      </c>
      <c r="F129" s="8">
        <f t="shared" si="10"/>
        <v>0</v>
      </c>
      <c r="G129" s="8">
        <f>'АПУ профилактика'!D128</f>
        <v>0</v>
      </c>
      <c r="H129" s="8">
        <f>'АПУ в неотл.форме'!D125</f>
        <v>0</v>
      </c>
      <c r="I129" s="8">
        <f>'АПУ обращения'!D128</f>
        <v>0</v>
      </c>
      <c r="J129" s="8">
        <f>'ОДИ ПГГ'!D125</f>
        <v>0</v>
      </c>
      <c r="K129" s="8">
        <f>'ОДИ МЗ РБ'!D126</f>
        <v>0</v>
      </c>
      <c r="L129" s="8">
        <f>'ФАП(пр.7-22)'!D125</f>
        <v>0</v>
      </c>
      <c r="M129" s="8">
        <f>СМП!D125</f>
        <v>0</v>
      </c>
      <c r="N129" s="8">
        <f>'Гемодиализ(пр.7-22)'!D125</f>
        <v>0</v>
      </c>
      <c r="O129" s="8">
        <f t="shared" si="11"/>
        <v>0</v>
      </c>
      <c r="P129" s="24">
        <f>'бюджет РБ'!D128</f>
        <v>105470717</v>
      </c>
      <c r="Q129" s="24">
        <f>'бюджет РБ'!P128</f>
        <v>0</v>
      </c>
      <c r="R129" s="24">
        <f>'МБТ Расп.№109-р от 28.01.2022'!D126</f>
        <v>0</v>
      </c>
      <c r="S129" s="139">
        <f>'МБТ Расп.№789-р от 07.04.2022'!D125</f>
        <v>0</v>
      </c>
      <c r="T129" s="146">
        <f t="shared" si="12"/>
        <v>105470717</v>
      </c>
    </row>
    <row r="130" spans="1:20" x14ac:dyDescent="0.2">
      <c r="A130" s="45">
        <v>118</v>
      </c>
      <c r="B130" s="9" t="s">
        <v>232</v>
      </c>
      <c r="C130" s="10" t="s">
        <v>233</v>
      </c>
      <c r="D130" s="8">
        <f>'КС '!D126</f>
        <v>0</v>
      </c>
      <c r="E130" s="8">
        <f>'ДС(пр.7-22)'!D126</f>
        <v>0</v>
      </c>
      <c r="F130" s="8">
        <f t="shared" si="10"/>
        <v>0</v>
      </c>
      <c r="G130" s="8">
        <f>'АПУ профилактика'!D129</f>
        <v>0</v>
      </c>
      <c r="H130" s="8">
        <f>'АПУ в неотл.форме'!D126</f>
        <v>0</v>
      </c>
      <c r="I130" s="8">
        <f>'АПУ обращения'!D129</f>
        <v>0</v>
      </c>
      <c r="J130" s="8">
        <f>'ОДИ ПГГ'!D126</f>
        <v>0</v>
      </c>
      <c r="K130" s="8">
        <f>'ОДИ МЗ РБ'!D127</f>
        <v>0</v>
      </c>
      <c r="L130" s="8">
        <f>'ФАП(пр.7-22)'!D126</f>
        <v>0</v>
      </c>
      <c r="M130" s="8">
        <f>СМП!D126</f>
        <v>0</v>
      </c>
      <c r="N130" s="8">
        <f>'Гемодиализ(пр.7-22)'!D126</f>
        <v>0</v>
      </c>
      <c r="O130" s="8">
        <f t="shared" si="11"/>
        <v>0</v>
      </c>
      <c r="P130" s="24">
        <f>'бюджет РБ'!D129</f>
        <v>62276246</v>
      </c>
      <c r="Q130" s="24">
        <f>'бюджет РБ'!P129</f>
        <v>0</v>
      </c>
      <c r="R130" s="24">
        <f>'МБТ Расп.№109-р от 28.01.2022'!D127</f>
        <v>0</v>
      </c>
      <c r="S130" s="139">
        <f>'МБТ Расп.№789-р от 07.04.2022'!D126</f>
        <v>0</v>
      </c>
      <c r="T130" s="146">
        <f t="shared" si="12"/>
        <v>62276246</v>
      </c>
    </row>
    <row r="131" spans="1:20" ht="12.75" customHeight="1" x14ac:dyDescent="0.2">
      <c r="A131" s="45">
        <v>119</v>
      </c>
      <c r="B131" s="6" t="s">
        <v>234</v>
      </c>
      <c r="C131" s="7" t="s">
        <v>235</v>
      </c>
      <c r="D131" s="8">
        <f>'КС '!D127</f>
        <v>0</v>
      </c>
      <c r="E131" s="8">
        <f>'ДС(пр.7-22)'!D127</f>
        <v>0</v>
      </c>
      <c r="F131" s="8">
        <f t="shared" si="10"/>
        <v>417758</v>
      </c>
      <c r="G131" s="8">
        <f>'АПУ профилактика'!D130</f>
        <v>417758</v>
      </c>
      <c r="H131" s="8">
        <f>'АПУ в неотл.форме'!D127</f>
        <v>0</v>
      </c>
      <c r="I131" s="8">
        <f>'АПУ обращения'!D130</f>
        <v>0</v>
      </c>
      <c r="J131" s="8">
        <f>'ОДИ ПГГ'!D127</f>
        <v>0</v>
      </c>
      <c r="K131" s="8">
        <f>'ОДИ МЗ РБ'!D128</f>
        <v>0</v>
      </c>
      <c r="L131" s="8">
        <f>'ФАП(пр.7-22)'!D127</f>
        <v>0</v>
      </c>
      <c r="M131" s="8">
        <f>СМП!D127</f>
        <v>0</v>
      </c>
      <c r="N131" s="8">
        <f>'Гемодиализ(пр.7-22)'!D127</f>
        <v>48865392</v>
      </c>
      <c r="O131" s="8">
        <f t="shared" si="11"/>
        <v>49283150</v>
      </c>
      <c r="P131" s="24">
        <f>'бюджет РБ'!D130</f>
        <v>0</v>
      </c>
      <c r="Q131" s="24">
        <f>'бюджет РБ'!P130</f>
        <v>0</v>
      </c>
      <c r="R131" s="24">
        <f>'МБТ Расп.№109-р от 28.01.2022'!D128</f>
        <v>0</v>
      </c>
      <c r="S131" s="139">
        <f>'МБТ Расп.№789-р от 07.04.2022'!D127</f>
        <v>0</v>
      </c>
      <c r="T131" s="146">
        <f t="shared" si="12"/>
        <v>49283150</v>
      </c>
    </row>
    <row r="132" spans="1:20" x14ac:dyDescent="0.2">
      <c r="A132" s="45">
        <v>120</v>
      </c>
      <c r="B132" s="9" t="s">
        <v>236</v>
      </c>
      <c r="C132" s="7" t="s">
        <v>237</v>
      </c>
      <c r="D132" s="8">
        <f>'КС '!D128</f>
        <v>0</v>
      </c>
      <c r="E132" s="8">
        <f>'ДС(пр.7-22)'!D128</f>
        <v>40515130</v>
      </c>
      <c r="F132" s="8">
        <f t="shared" si="10"/>
        <v>0</v>
      </c>
      <c r="G132" s="8">
        <f>'АПУ профилактика'!D131</f>
        <v>0</v>
      </c>
      <c r="H132" s="8">
        <f>'АПУ в неотл.форме'!D128</f>
        <v>0</v>
      </c>
      <c r="I132" s="8">
        <f>'АПУ обращения'!D131</f>
        <v>0</v>
      </c>
      <c r="J132" s="8">
        <f>'ОДИ ПГГ'!D128</f>
        <v>0</v>
      </c>
      <c r="K132" s="8">
        <f>'ОДИ МЗ РБ'!D129</f>
        <v>0</v>
      </c>
      <c r="L132" s="8">
        <f>'ФАП(пр.7-22)'!D128</f>
        <v>0</v>
      </c>
      <c r="M132" s="8">
        <f>СМП!D128</f>
        <v>0</v>
      </c>
      <c r="N132" s="8">
        <f>'Гемодиализ(пр.7-22)'!D128</f>
        <v>0</v>
      </c>
      <c r="O132" s="8">
        <f t="shared" si="11"/>
        <v>40515130</v>
      </c>
      <c r="P132" s="24">
        <f>'бюджет РБ'!D131</f>
        <v>0</v>
      </c>
      <c r="Q132" s="24">
        <f>'бюджет РБ'!P131</f>
        <v>0</v>
      </c>
      <c r="R132" s="24">
        <f>'МБТ Расп.№109-р от 28.01.2022'!D129</f>
        <v>0</v>
      </c>
      <c r="S132" s="139">
        <f>'МБТ Расп.№789-р от 07.04.2022'!D128</f>
        <v>0</v>
      </c>
      <c r="T132" s="146">
        <f t="shared" si="12"/>
        <v>40515130</v>
      </c>
    </row>
    <row r="133" spans="1:20" x14ac:dyDescent="0.2">
      <c r="A133" s="45">
        <v>121</v>
      </c>
      <c r="B133" s="66" t="s">
        <v>238</v>
      </c>
      <c r="C133" s="10" t="s">
        <v>239</v>
      </c>
      <c r="D133" s="8">
        <f>'КС '!D129</f>
        <v>0</v>
      </c>
      <c r="E133" s="8">
        <f>'ДС(пр.7-22)'!D129</f>
        <v>0</v>
      </c>
      <c r="F133" s="8">
        <f t="shared" si="10"/>
        <v>1845731</v>
      </c>
      <c r="G133" s="8">
        <f>'АПУ профилактика'!D132</f>
        <v>1845731</v>
      </c>
      <c r="H133" s="8">
        <f>'АПУ в неотл.форме'!D129</f>
        <v>0</v>
      </c>
      <c r="I133" s="8">
        <f>'АПУ обращения'!D132</f>
        <v>0</v>
      </c>
      <c r="J133" s="8">
        <f>'ОДИ ПГГ'!D129</f>
        <v>0</v>
      </c>
      <c r="K133" s="8">
        <f>'ОДИ МЗ РБ'!D130</f>
        <v>0</v>
      </c>
      <c r="L133" s="8">
        <f>'ФАП(пр.7-22)'!D129</f>
        <v>0</v>
      </c>
      <c r="M133" s="8">
        <f>СМП!D129</f>
        <v>0</v>
      </c>
      <c r="N133" s="8">
        <f>'Гемодиализ(пр.7-22)'!D129</f>
        <v>237834511</v>
      </c>
      <c r="O133" s="8">
        <f t="shared" si="11"/>
        <v>239680242</v>
      </c>
      <c r="P133" s="24">
        <f>'бюджет РБ'!D132</f>
        <v>0</v>
      </c>
      <c r="Q133" s="24">
        <f>'бюджет РБ'!P132</f>
        <v>0</v>
      </c>
      <c r="R133" s="24">
        <f>'МБТ Расп.№109-р от 28.01.2022'!D130</f>
        <v>0</v>
      </c>
      <c r="S133" s="139">
        <f>'МБТ Расп.№789-р от 07.04.2022'!D129</f>
        <v>0</v>
      </c>
      <c r="T133" s="146">
        <f t="shared" si="12"/>
        <v>239680242</v>
      </c>
    </row>
    <row r="134" spans="1:20" x14ac:dyDescent="0.2">
      <c r="A134" s="45">
        <v>122</v>
      </c>
      <c r="B134" s="66" t="s">
        <v>240</v>
      </c>
      <c r="C134" s="10" t="s">
        <v>241</v>
      </c>
      <c r="D134" s="8">
        <f>'КС '!D130</f>
        <v>0</v>
      </c>
      <c r="E134" s="8">
        <f>'ДС(пр.7-22)'!D130</f>
        <v>199918</v>
      </c>
      <c r="F134" s="8">
        <f t="shared" si="10"/>
        <v>0</v>
      </c>
      <c r="G134" s="8">
        <f>'АПУ профилактика'!D133</f>
        <v>0</v>
      </c>
      <c r="H134" s="8">
        <f>'АПУ в неотл.форме'!D130</f>
        <v>0</v>
      </c>
      <c r="I134" s="8">
        <f>'АПУ обращения'!D133</f>
        <v>0</v>
      </c>
      <c r="J134" s="8">
        <f>'ОДИ ПГГ'!D130</f>
        <v>0</v>
      </c>
      <c r="K134" s="8">
        <f>'ОДИ МЗ РБ'!D131</f>
        <v>0</v>
      </c>
      <c r="L134" s="8">
        <f>'ФАП(пр.7-22)'!D130</f>
        <v>0</v>
      </c>
      <c r="M134" s="8">
        <f>СМП!D130</f>
        <v>0</v>
      </c>
      <c r="N134" s="8">
        <f>'Гемодиализ(пр.7-22)'!D130</f>
        <v>0</v>
      </c>
      <c r="O134" s="8">
        <f t="shared" si="11"/>
        <v>199918</v>
      </c>
      <c r="P134" s="24">
        <f>'бюджет РБ'!D133</f>
        <v>0</v>
      </c>
      <c r="Q134" s="24">
        <f>'бюджет РБ'!P133</f>
        <v>0</v>
      </c>
      <c r="R134" s="24">
        <f>'МБТ Расп.№109-р от 28.01.2022'!D131</f>
        <v>0</v>
      </c>
      <c r="S134" s="139">
        <f>'МБТ Расп.№789-р от 07.04.2022'!D130</f>
        <v>0</v>
      </c>
      <c r="T134" s="146">
        <f t="shared" si="12"/>
        <v>199918</v>
      </c>
    </row>
    <row r="135" spans="1:20" x14ac:dyDescent="0.2">
      <c r="A135" s="45">
        <v>123</v>
      </c>
      <c r="B135" s="66" t="s">
        <v>242</v>
      </c>
      <c r="C135" s="10" t="s">
        <v>322</v>
      </c>
      <c r="D135" s="8">
        <f>'КС '!D131</f>
        <v>1828163421</v>
      </c>
      <c r="E135" s="8">
        <f>'ДС(пр.7-22)'!D131</f>
        <v>37965500</v>
      </c>
      <c r="F135" s="8">
        <f t="shared" si="10"/>
        <v>239989273</v>
      </c>
      <c r="G135" s="8">
        <f>'АПУ профилактика'!D134</f>
        <v>92733926</v>
      </c>
      <c r="H135" s="8">
        <f>'АПУ в неотл.форме'!D131</f>
        <v>0</v>
      </c>
      <c r="I135" s="8">
        <f>'АПУ обращения'!D134</f>
        <v>0</v>
      </c>
      <c r="J135" s="8">
        <f>'ОДИ ПГГ'!D131</f>
        <v>138653477</v>
      </c>
      <c r="K135" s="8">
        <f>'ОДИ МЗ РБ'!D132</f>
        <v>8601870</v>
      </c>
      <c r="L135" s="8">
        <f>'ФАП(пр.7-22)'!D131</f>
        <v>0</v>
      </c>
      <c r="M135" s="8">
        <f>СМП!D131</f>
        <v>0</v>
      </c>
      <c r="N135" s="8">
        <f>'Гемодиализ(пр.7-22)'!D131</f>
        <v>28996797</v>
      </c>
      <c r="O135" s="8">
        <f t="shared" si="11"/>
        <v>2135114991</v>
      </c>
      <c r="P135" s="24">
        <f>'бюджет РБ'!D134</f>
        <v>0</v>
      </c>
      <c r="Q135" s="24">
        <f>'бюджет РБ'!P134</f>
        <v>0</v>
      </c>
      <c r="R135" s="24">
        <f>'МБТ Расп.№109-р от 28.01.2022'!D132</f>
        <v>0</v>
      </c>
      <c r="S135" s="139">
        <f>'МБТ Расп.№789-р от 07.04.2022'!D131</f>
        <v>52304135.450000018</v>
      </c>
      <c r="T135" s="146">
        <f t="shared" si="12"/>
        <v>2187419126.4499998</v>
      </c>
    </row>
    <row r="136" spans="1:20" x14ac:dyDescent="0.2">
      <c r="A136" s="45">
        <v>124</v>
      </c>
      <c r="B136" s="66" t="s">
        <v>243</v>
      </c>
      <c r="C136" s="10" t="s">
        <v>244</v>
      </c>
      <c r="D136" s="8">
        <f>'КС '!D132</f>
        <v>3358684585</v>
      </c>
      <c r="E136" s="8">
        <f>'ДС(пр.7-22)'!D132</f>
        <v>2688473785</v>
      </c>
      <c r="F136" s="8">
        <f t="shared" si="10"/>
        <v>479280522</v>
      </c>
      <c r="G136" s="8">
        <f>'АПУ профилактика'!D135</f>
        <v>215957909</v>
      </c>
      <c r="H136" s="8">
        <f>'АПУ в неотл.форме'!D132</f>
        <v>0</v>
      </c>
      <c r="I136" s="8">
        <f>'АПУ обращения'!D135</f>
        <v>0</v>
      </c>
      <c r="J136" s="8">
        <f>'ОДИ ПГГ'!D132</f>
        <v>246159413</v>
      </c>
      <c r="K136" s="8">
        <f>'ОДИ МЗ РБ'!D133</f>
        <v>17163200</v>
      </c>
      <c r="L136" s="8">
        <f>'ФАП(пр.7-22)'!D132</f>
        <v>0</v>
      </c>
      <c r="M136" s="8">
        <f>СМП!D132</f>
        <v>0</v>
      </c>
      <c r="N136" s="8">
        <f>'Гемодиализ(пр.7-22)'!D132</f>
        <v>0</v>
      </c>
      <c r="O136" s="8">
        <f t="shared" si="11"/>
        <v>6526438892</v>
      </c>
      <c r="P136" s="24">
        <f>'бюджет РБ'!D135</f>
        <v>17124690</v>
      </c>
      <c r="Q136" s="24">
        <f>'бюджет РБ'!P135</f>
        <v>0</v>
      </c>
      <c r="R136" s="24">
        <f>'МБТ Расп.№109-р от 28.01.2022'!D133</f>
        <v>0</v>
      </c>
      <c r="S136" s="139">
        <f>'МБТ Расп.№789-р от 07.04.2022'!D132</f>
        <v>21506402.550000001</v>
      </c>
      <c r="T136" s="146">
        <f t="shared" si="12"/>
        <v>6565069984.5500002</v>
      </c>
    </row>
    <row r="137" spans="1:20" ht="21.75" customHeight="1" x14ac:dyDescent="0.2">
      <c r="A137" s="45">
        <v>125</v>
      </c>
      <c r="B137" s="66" t="s">
        <v>245</v>
      </c>
      <c r="C137" s="10" t="s">
        <v>246</v>
      </c>
      <c r="D137" s="8">
        <f>'КС '!D133</f>
        <v>1150391432</v>
      </c>
      <c r="E137" s="8">
        <f>'ДС(пр.7-22)'!D133</f>
        <v>3787085</v>
      </c>
      <c r="F137" s="8">
        <f t="shared" si="10"/>
        <v>54637891</v>
      </c>
      <c r="G137" s="8">
        <f>'АПУ профилактика'!D136</f>
        <v>31925022</v>
      </c>
      <c r="H137" s="8">
        <f>'АПУ в неотл.форме'!D133</f>
        <v>375905</v>
      </c>
      <c r="I137" s="8">
        <f>'АПУ обращения'!D136</f>
        <v>0</v>
      </c>
      <c r="J137" s="8">
        <f>'ОДИ ПГГ'!D133</f>
        <v>19469954</v>
      </c>
      <c r="K137" s="8">
        <f>'ОДИ МЗ РБ'!D134</f>
        <v>2867010</v>
      </c>
      <c r="L137" s="8">
        <f>'ФАП(пр.7-22)'!D133</f>
        <v>0</v>
      </c>
      <c r="M137" s="8">
        <f>СМП!D133</f>
        <v>0</v>
      </c>
      <c r="N137" s="8">
        <f>'Гемодиализ(пр.7-22)'!D133</f>
        <v>2903405</v>
      </c>
      <c r="O137" s="8">
        <f t="shared" si="11"/>
        <v>1211719813</v>
      </c>
      <c r="P137" s="24">
        <f>'бюджет РБ'!D136</f>
        <v>0</v>
      </c>
      <c r="Q137" s="24">
        <f>'бюджет РБ'!P136</f>
        <v>0</v>
      </c>
      <c r="R137" s="24">
        <f>'МБТ Расп.№109-р от 28.01.2022'!D134</f>
        <v>0</v>
      </c>
      <c r="S137" s="139">
        <f>'МБТ Расп.№789-р от 07.04.2022'!D133</f>
        <v>50496458.74000001</v>
      </c>
      <c r="T137" s="146">
        <f t="shared" si="12"/>
        <v>1262216271.74</v>
      </c>
    </row>
    <row r="138" spans="1:20" x14ac:dyDescent="0.2">
      <c r="A138" s="45">
        <v>126</v>
      </c>
      <c r="B138" s="6" t="s">
        <v>247</v>
      </c>
      <c r="C138" s="7" t="s">
        <v>248</v>
      </c>
      <c r="D138" s="8">
        <f>'КС '!D134</f>
        <v>877938259</v>
      </c>
      <c r="E138" s="8">
        <f>'ДС(пр.7-22)'!D134</f>
        <v>57912526</v>
      </c>
      <c r="F138" s="8">
        <f t="shared" si="10"/>
        <v>101922346</v>
      </c>
      <c r="G138" s="8">
        <f>'АПУ профилактика'!D137</f>
        <v>49349524</v>
      </c>
      <c r="H138" s="8">
        <f>'АПУ в неотл.форме'!D134</f>
        <v>21717535</v>
      </c>
      <c r="I138" s="8">
        <f>'АПУ обращения'!D137</f>
        <v>4997601</v>
      </c>
      <c r="J138" s="8">
        <f>'ОДИ ПГГ'!D134</f>
        <v>25857686</v>
      </c>
      <c r="K138" s="8">
        <f>'ОДИ МЗ РБ'!D135</f>
        <v>0</v>
      </c>
      <c r="L138" s="8">
        <f>'ФАП(пр.7-22)'!D134</f>
        <v>0</v>
      </c>
      <c r="M138" s="8">
        <f>СМП!D134</f>
        <v>0</v>
      </c>
      <c r="N138" s="8">
        <f>'Гемодиализ(пр.7-22)'!D134</f>
        <v>21450688</v>
      </c>
      <c r="O138" s="8">
        <f t="shared" si="11"/>
        <v>1059223819</v>
      </c>
      <c r="P138" s="24">
        <f>'бюджет РБ'!D137</f>
        <v>3325824</v>
      </c>
      <c r="Q138" s="24">
        <f>'бюджет РБ'!P137</f>
        <v>0</v>
      </c>
      <c r="R138" s="24">
        <f>'МБТ Расп.№109-р от 28.01.2022'!D135</f>
        <v>0</v>
      </c>
      <c r="S138" s="139">
        <f>'МБТ Расп.№789-р от 07.04.2022'!D134</f>
        <v>32744468.659999996</v>
      </c>
      <c r="T138" s="146">
        <f t="shared" si="12"/>
        <v>1095294111.6600001</v>
      </c>
    </row>
    <row r="139" spans="1:20" x14ac:dyDescent="0.2">
      <c r="A139" s="45">
        <v>127</v>
      </c>
      <c r="B139" s="66" t="s">
        <v>249</v>
      </c>
      <c r="C139" s="10" t="s">
        <v>250</v>
      </c>
      <c r="D139" s="8">
        <f>'КС '!D135</f>
        <v>481852209</v>
      </c>
      <c r="E139" s="8">
        <f>'ДС(пр.7-22)'!D135</f>
        <v>245736733</v>
      </c>
      <c r="F139" s="8">
        <f t="shared" si="10"/>
        <v>30390921</v>
      </c>
      <c r="G139" s="8">
        <f>'АПУ профилактика'!D138</f>
        <v>1844640</v>
      </c>
      <c r="H139" s="8">
        <f>'АПУ в неотл.форме'!D135</f>
        <v>8993151</v>
      </c>
      <c r="I139" s="8">
        <f>'АПУ обращения'!D138</f>
        <v>19553130</v>
      </c>
      <c r="J139" s="8">
        <f>'ОДИ ПГГ'!D135</f>
        <v>0</v>
      </c>
      <c r="K139" s="8">
        <f>'ОДИ МЗ РБ'!D136</f>
        <v>0</v>
      </c>
      <c r="L139" s="8">
        <f>'ФАП(пр.7-22)'!D135</f>
        <v>0</v>
      </c>
      <c r="M139" s="8">
        <f>СМП!D135</f>
        <v>0</v>
      </c>
      <c r="N139" s="8">
        <f>'Гемодиализ(пр.7-22)'!D135</f>
        <v>0</v>
      </c>
      <c r="O139" s="8">
        <f t="shared" si="11"/>
        <v>757979863</v>
      </c>
      <c r="P139" s="24">
        <f>'бюджет РБ'!D138</f>
        <v>0</v>
      </c>
      <c r="Q139" s="24">
        <f>'бюджет РБ'!P138</f>
        <v>0</v>
      </c>
      <c r="R139" s="24">
        <f>'МБТ Расп.№109-р от 28.01.2022'!D136</f>
        <v>0</v>
      </c>
      <c r="S139" s="139">
        <f>'МБТ Расп.№789-р от 07.04.2022'!D135</f>
        <v>97223864.589999616</v>
      </c>
      <c r="T139" s="146">
        <f t="shared" si="12"/>
        <v>855203727.58999968</v>
      </c>
    </row>
    <row r="140" spans="1:20" x14ac:dyDescent="0.2">
      <c r="A140" s="45">
        <v>128</v>
      </c>
      <c r="B140" s="6" t="s">
        <v>251</v>
      </c>
      <c r="C140" s="10" t="s">
        <v>323</v>
      </c>
      <c r="D140" s="8">
        <f>'КС '!D136</f>
        <v>197881021</v>
      </c>
      <c r="E140" s="8">
        <f>'ДС(пр.7-22)'!D136</f>
        <v>38747764</v>
      </c>
      <c r="F140" s="8">
        <f t="shared" si="10"/>
        <v>112597352</v>
      </c>
      <c r="G140" s="8">
        <f>'АПУ профилактика'!D139</f>
        <v>21804946</v>
      </c>
      <c r="H140" s="8">
        <f>'АПУ в неотл.форме'!D136</f>
        <v>0</v>
      </c>
      <c r="I140" s="8">
        <f>'АПУ обращения'!D139</f>
        <v>60478982</v>
      </c>
      <c r="J140" s="8">
        <f>'ОДИ ПГГ'!D136</f>
        <v>30313424</v>
      </c>
      <c r="K140" s="8">
        <f>'ОДИ МЗ РБ'!D137</f>
        <v>0</v>
      </c>
      <c r="L140" s="8">
        <f>'ФАП(пр.7-22)'!D136</f>
        <v>0</v>
      </c>
      <c r="M140" s="8">
        <f>СМП!D136</f>
        <v>0</v>
      </c>
      <c r="N140" s="8">
        <f>'Гемодиализ(пр.7-22)'!D136</f>
        <v>0</v>
      </c>
      <c r="O140" s="8">
        <f t="shared" si="11"/>
        <v>349226137</v>
      </c>
      <c r="P140" s="24">
        <f>'бюджет РБ'!D139</f>
        <v>104674463</v>
      </c>
      <c r="Q140" s="24">
        <f>'бюджет РБ'!P139</f>
        <v>0</v>
      </c>
      <c r="R140" s="24">
        <f>'МБТ Расп.№109-р от 28.01.2022'!D137</f>
        <v>0</v>
      </c>
      <c r="S140" s="139">
        <f>'МБТ Расп.№789-р от 07.04.2022'!D136</f>
        <v>4973376.0999999996</v>
      </c>
      <c r="T140" s="146">
        <f t="shared" ref="T140:T149" si="15">O140+P140+Q140+R140+S140</f>
        <v>458873976.10000002</v>
      </c>
    </row>
    <row r="141" spans="1:20" ht="24" customHeight="1" x14ac:dyDescent="0.2">
      <c r="A141" s="45">
        <v>129</v>
      </c>
      <c r="B141" s="11" t="s">
        <v>252</v>
      </c>
      <c r="C141" s="12" t="s">
        <v>253</v>
      </c>
      <c r="D141" s="8">
        <f>'КС '!D137</f>
        <v>963167181</v>
      </c>
      <c r="E141" s="8">
        <f>'ДС(пр.7-22)'!D137</f>
        <v>27201531</v>
      </c>
      <c r="F141" s="8">
        <f t="shared" si="10"/>
        <v>91825599</v>
      </c>
      <c r="G141" s="8">
        <f>'АПУ профилактика'!D140</f>
        <v>15337651</v>
      </c>
      <c r="H141" s="8">
        <f>'АПУ в неотл.форме'!D137</f>
        <v>0</v>
      </c>
      <c r="I141" s="8">
        <f>'АПУ обращения'!D140</f>
        <v>54041824</v>
      </c>
      <c r="J141" s="8">
        <f>'ОДИ ПГГ'!D137</f>
        <v>14836924</v>
      </c>
      <c r="K141" s="8">
        <f>'ОДИ МЗ РБ'!D138</f>
        <v>7609200</v>
      </c>
      <c r="L141" s="8">
        <f>'ФАП(пр.7-22)'!D137</f>
        <v>0</v>
      </c>
      <c r="M141" s="8">
        <f>СМП!D137</f>
        <v>0</v>
      </c>
      <c r="N141" s="8">
        <f>'Гемодиализ(пр.7-22)'!D137</f>
        <v>0</v>
      </c>
      <c r="O141" s="8">
        <f t="shared" si="11"/>
        <v>1082194311</v>
      </c>
      <c r="P141" s="24">
        <f>'бюджет РБ'!D140</f>
        <v>0</v>
      </c>
      <c r="Q141" s="24">
        <f>'бюджет РБ'!P140</f>
        <v>0</v>
      </c>
      <c r="R141" s="24">
        <f>'МБТ Расп.№109-р от 28.01.2022'!D138</f>
        <v>0</v>
      </c>
      <c r="S141" s="139">
        <f>'МБТ Расп.№789-р от 07.04.2022'!D137</f>
        <v>44462380.210000053</v>
      </c>
      <c r="T141" s="146">
        <f t="shared" si="15"/>
        <v>1126656691.21</v>
      </c>
    </row>
    <row r="142" spans="1:20" x14ac:dyDescent="0.2">
      <c r="A142" s="45">
        <v>130</v>
      </c>
      <c r="B142" s="66" t="s">
        <v>254</v>
      </c>
      <c r="C142" s="10" t="s">
        <v>255</v>
      </c>
      <c r="D142" s="8">
        <f>'КС '!D138</f>
        <v>0</v>
      </c>
      <c r="E142" s="8">
        <f>'ДС(пр.7-22)'!D138</f>
        <v>60027169</v>
      </c>
      <c r="F142" s="8">
        <f t="shared" ref="F142:F149" si="16">G142+H142+I142+J142+K142+L142</f>
        <v>99624048</v>
      </c>
      <c r="G142" s="8">
        <f>'АПУ профилактика'!D141</f>
        <v>34594684</v>
      </c>
      <c r="H142" s="8">
        <f>'АПУ в неотл.форме'!D138</f>
        <v>0</v>
      </c>
      <c r="I142" s="8">
        <f>'АПУ обращения'!D141</f>
        <v>0</v>
      </c>
      <c r="J142" s="8">
        <f>'ОДИ ПГГ'!D138</f>
        <v>60580364</v>
      </c>
      <c r="K142" s="8">
        <f>'ОДИ МЗ РБ'!D139</f>
        <v>4449000</v>
      </c>
      <c r="L142" s="8">
        <f>'ФАП(пр.7-22)'!D138</f>
        <v>0</v>
      </c>
      <c r="M142" s="8">
        <f>СМП!D138</f>
        <v>0</v>
      </c>
      <c r="N142" s="8">
        <f>'Гемодиализ(пр.7-22)'!D138</f>
        <v>0</v>
      </c>
      <c r="O142" s="8">
        <f t="shared" ref="O142:O149" si="17">D142+E142+F142+M142+N142</f>
        <v>159651217</v>
      </c>
      <c r="P142" s="24">
        <f>'бюджет РБ'!D141</f>
        <v>0</v>
      </c>
      <c r="Q142" s="24">
        <f>'бюджет РБ'!P141</f>
        <v>0</v>
      </c>
      <c r="R142" s="24">
        <f>'МБТ Расп.№109-р от 28.01.2022'!D139</f>
        <v>0</v>
      </c>
      <c r="S142" s="139">
        <f>'МБТ Расп.№789-р от 07.04.2022'!D138</f>
        <v>0</v>
      </c>
      <c r="T142" s="146">
        <f t="shared" si="15"/>
        <v>159651217</v>
      </c>
    </row>
    <row r="143" spans="1:20" x14ac:dyDescent="0.2">
      <c r="A143" s="45">
        <v>131</v>
      </c>
      <c r="B143" s="66" t="s">
        <v>256</v>
      </c>
      <c r="C143" s="10" t="s">
        <v>257</v>
      </c>
      <c r="D143" s="8">
        <f>'КС '!D139</f>
        <v>0</v>
      </c>
      <c r="E143" s="8">
        <f>'ДС(пр.7-22)'!D139</f>
        <v>25863192</v>
      </c>
      <c r="F143" s="8">
        <f t="shared" si="16"/>
        <v>84077504</v>
      </c>
      <c r="G143" s="8">
        <f>'АПУ профилактика'!D142</f>
        <v>13871086</v>
      </c>
      <c r="H143" s="8">
        <f>'АПУ в неотл.форме'!D139</f>
        <v>0</v>
      </c>
      <c r="I143" s="8">
        <f>'АПУ обращения'!D142</f>
        <v>70206418</v>
      </c>
      <c r="J143" s="8">
        <f>'ОДИ ПГГ'!D139</f>
        <v>0</v>
      </c>
      <c r="K143" s="8">
        <f>'ОДИ МЗ РБ'!D140</f>
        <v>0</v>
      </c>
      <c r="L143" s="8">
        <f>'ФАП(пр.7-22)'!D139</f>
        <v>0</v>
      </c>
      <c r="M143" s="8">
        <f>СМП!D139</f>
        <v>0</v>
      </c>
      <c r="N143" s="8">
        <f>'Гемодиализ(пр.7-22)'!D139</f>
        <v>0</v>
      </c>
      <c r="O143" s="8">
        <f t="shared" si="17"/>
        <v>109940696</v>
      </c>
      <c r="P143" s="24">
        <f>'бюджет РБ'!D142</f>
        <v>0</v>
      </c>
      <c r="Q143" s="24">
        <f>'бюджет РБ'!P142</f>
        <v>0</v>
      </c>
      <c r="R143" s="24">
        <f>'МБТ Расп.№109-р от 28.01.2022'!D140</f>
        <v>0</v>
      </c>
      <c r="S143" s="139">
        <f>'МБТ Расп.№789-р от 07.04.2022'!D139</f>
        <v>0</v>
      </c>
      <c r="T143" s="146">
        <f t="shared" si="15"/>
        <v>109940696</v>
      </c>
    </row>
    <row r="144" spans="1:20" x14ac:dyDescent="0.2">
      <c r="A144" s="45">
        <v>132</v>
      </c>
      <c r="B144" s="66" t="s">
        <v>258</v>
      </c>
      <c r="C144" s="10" t="s">
        <v>259</v>
      </c>
      <c r="D144" s="8">
        <f>'КС '!D140</f>
        <v>309087280</v>
      </c>
      <c r="E144" s="8">
        <f>'ДС(пр.7-22)'!D140</f>
        <v>19496427</v>
      </c>
      <c r="F144" s="8">
        <f t="shared" si="16"/>
        <v>31635002</v>
      </c>
      <c r="G144" s="8">
        <f>'АПУ профилактика'!D143</f>
        <v>22153360</v>
      </c>
      <c r="H144" s="8">
        <f>'АПУ в неотл.форме'!D140</f>
        <v>0</v>
      </c>
      <c r="I144" s="8">
        <f>'АПУ обращения'!D143</f>
        <v>0</v>
      </c>
      <c r="J144" s="8">
        <f>'ОДИ ПГГ'!D140</f>
        <v>9481642</v>
      </c>
      <c r="K144" s="8">
        <f>'ОДИ МЗ РБ'!D141</f>
        <v>0</v>
      </c>
      <c r="L144" s="8">
        <f>'ФАП(пр.7-22)'!D140</f>
        <v>0</v>
      </c>
      <c r="M144" s="8">
        <f>СМП!D140</f>
        <v>0</v>
      </c>
      <c r="N144" s="8">
        <f>'Гемодиализ(пр.7-22)'!D140</f>
        <v>0</v>
      </c>
      <c r="O144" s="8">
        <f t="shared" si="17"/>
        <v>360218709</v>
      </c>
      <c r="P144" s="24">
        <f>'бюджет РБ'!D143</f>
        <v>55971338</v>
      </c>
      <c r="Q144" s="24">
        <f>'бюджет РБ'!P143</f>
        <v>0</v>
      </c>
      <c r="R144" s="24">
        <f>'МБТ Расп.№109-р от 28.01.2022'!D141</f>
        <v>0</v>
      </c>
      <c r="S144" s="139">
        <f>'МБТ Расп.№789-р от 07.04.2022'!D140</f>
        <v>100455.66</v>
      </c>
      <c r="T144" s="146">
        <f t="shared" si="15"/>
        <v>416290502.66000003</v>
      </c>
    </row>
    <row r="145" spans="1:20" ht="13.5" customHeight="1" x14ac:dyDescent="0.2">
      <c r="A145" s="45">
        <v>133</v>
      </c>
      <c r="B145" s="11" t="s">
        <v>260</v>
      </c>
      <c r="C145" s="12" t="s">
        <v>324</v>
      </c>
      <c r="D145" s="8">
        <f>'КС '!D141</f>
        <v>1001229609</v>
      </c>
      <c r="E145" s="8">
        <f>'ДС(пр.7-22)'!D141</f>
        <v>37214825</v>
      </c>
      <c r="F145" s="8">
        <f t="shared" si="16"/>
        <v>324799027</v>
      </c>
      <c r="G145" s="8">
        <f>'АПУ профилактика'!D144</f>
        <v>86359290</v>
      </c>
      <c r="H145" s="8">
        <f>'АПУ в неотл.форме'!D141</f>
        <v>38863314</v>
      </c>
      <c r="I145" s="8">
        <f>'АПУ обращения'!D144</f>
        <v>102794606</v>
      </c>
      <c r="J145" s="8">
        <f>'ОДИ ПГГ'!D141</f>
        <v>96781817</v>
      </c>
      <c r="K145" s="8">
        <f>'ОДИ МЗ РБ'!D142</f>
        <v>0</v>
      </c>
      <c r="L145" s="8">
        <f>'ФАП(пр.7-22)'!D141</f>
        <v>0</v>
      </c>
      <c r="M145" s="8">
        <f>СМП!D141</f>
        <v>0</v>
      </c>
      <c r="N145" s="8">
        <f>'Гемодиализ(пр.7-22)'!D141</f>
        <v>189995</v>
      </c>
      <c r="O145" s="8">
        <f t="shared" si="17"/>
        <v>1363433456</v>
      </c>
      <c r="P145" s="24">
        <f>'бюджет РБ'!D144</f>
        <v>1337359</v>
      </c>
      <c r="Q145" s="24">
        <f>'бюджет РБ'!P144</f>
        <v>0</v>
      </c>
      <c r="R145" s="24">
        <f>'МБТ Расп.№109-р от 28.01.2022'!D142</f>
        <v>2447776</v>
      </c>
      <c r="S145" s="139">
        <f>'МБТ Расп.№789-р от 07.04.2022'!D141</f>
        <v>344559.51</v>
      </c>
      <c r="T145" s="146">
        <f t="shared" si="15"/>
        <v>1367563150.51</v>
      </c>
    </row>
    <row r="146" spans="1:20" x14ac:dyDescent="0.2">
      <c r="A146" s="45">
        <v>134</v>
      </c>
      <c r="B146" s="9" t="s">
        <v>261</v>
      </c>
      <c r="C146" s="12" t="s">
        <v>262</v>
      </c>
      <c r="D146" s="8">
        <f>'КС '!D142</f>
        <v>946916705</v>
      </c>
      <c r="E146" s="8">
        <f>'ДС(пр.7-22)'!D142</f>
        <v>64720729</v>
      </c>
      <c r="F146" s="8">
        <f t="shared" si="16"/>
        <v>526257673</v>
      </c>
      <c r="G146" s="8">
        <f>'АПУ профилактика'!D145</f>
        <v>199368052</v>
      </c>
      <c r="H146" s="8">
        <f>'АПУ в неотл.форме'!D142</f>
        <v>56157162</v>
      </c>
      <c r="I146" s="8">
        <f>'АПУ обращения'!D145</f>
        <v>210282795</v>
      </c>
      <c r="J146" s="8">
        <f>'ОДИ ПГГ'!D142</f>
        <v>44061048</v>
      </c>
      <c r="K146" s="8">
        <f>'ОДИ МЗ РБ'!D143</f>
        <v>0</v>
      </c>
      <c r="L146" s="8">
        <f>'ФАП(пр.7-22)'!D142</f>
        <v>16388616</v>
      </c>
      <c r="M146" s="8">
        <f>СМП!D142</f>
        <v>0</v>
      </c>
      <c r="N146" s="8">
        <f>'Гемодиализ(пр.7-22)'!D142</f>
        <v>569985</v>
      </c>
      <c r="O146" s="8">
        <f t="shared" si="17"/>
        <v>1538465092</v>
      </c>
      <c r="P146" s="24">
        <f>'бюджет РБ'!D145</f>
        <v>12956690</v>
      </c>
      <c r="Q146" s="24">
        <f>'бюджет РБ'!P145</f>
        <v>221386</v>
      </c>
      <c r="R146" s="24">
        <f>'МБТ Расп.№109-р от 28.01.2022'!D143</f>
        <v>5477514</v>
      </c>
      <c r="S146" s="139">
        <f>'МБТ Расп.№789-р от 07.04.2022'!D142</f>
        <v>56062509.870000049</v>
      </c>
      <c r="T146" s="146">
        <f t="shared" si="15"/>
        <v>1613183191.8700001</v>
      </c>
    </row>
    <row r="147" spans="1:20" x14ac:dyDescent="0.2">
      <c r="A147" s="45">
        <v>135</v>
      </c>
      <c r="B147" s="66" t="s">
        <v>263</v>
      </c>
      <c r="C147" s="10" t="s">
        <v>264</v>
      </c>
      <c r="D147" s="8">
        <f>'КС '!D143</f>
        <v>1182755768</v>
      </c>
      <c r="E147" s="8">
        <f>'ДС(пр.7-22)'!D143</f>
        <v>42737982</v>
      </c>
      <c r="F147" s="8">
        <f t="shared" si="16"/>
        <v>57784949</v>
      </c>
      <c r="G147" s="8">
        <f>'АПУ профилактика'!D146</f>
        <v>8706688</v>
      </c>
      <c r="H147" s="8">
        <f>'АПУ в неотл.форме'!D143</f>
        <v>3007240</v>
      </c>
      <c r="I147" s="8">
        <f>'АПУ обращения'!D146</f>
        <v>0</v>
      </c>
      <c r="J147" s="8">
        <f>'ОДИ ПГГ'!D143</f>
        <v>46071021</v>
      </c>
      <c r="K147" s="8">
        <f>'ОДИ МЗ РБ'!D144</f>
        <v>0</v>
      </c>
      <c r="L147" s="8">
        <f>'ФАП(пр.7-22)'!D143</f>
        <v>0</v>
      </c>
      <c r="M147" s="8">
        <f>СМП!D143</f>
        <v>0</v>
      </c>
      <c r="N147" s="8">
        <f>'Гемодиализ(пр.7-22)'!D143</f>
        <v>1899950</v>
      </c>
      <c r="O147" s="8">
        <f t="shared" si="17"/>
        <v>1285178649</v>
      </c>
      <c r="P147" s="24">
        <f>'бюджет РБ'!D146</f>
        <v>0</v>
      </c>
      <c r="Q147" s="24">
        <f>'бюджет РБ'!P146</f>
        <v>0</v>
      </c>
      <c r="R147" s="24">
        <f>'МБТ Расп.№109-р от 28.01.2022'!D144</f>
        <v>0</v>
      </c>
      <c r="S147" s="139">
        <f>'МБТ Расп.№789-р от 07.04.2022'!D143</f>
        <v>26016532.899999999</v>
      </c>
      <c r="T147" s="146">
        <f t="shared" si="15"/>
        <v>1311195181.9000001</v>
      </c>
    </row>
    <row r="148" spans="1:20" x14ac:dyDescent="0.2">
      <c r="A148" s="45">
        <v>136</v>
      </c>
      <c r="B148" s="6" t="s">
        <v>265</v>
      </c>
      <c r="C148" s="7" t="s">
        <v>266</v>
      </c>
      <c r="D148" s="8">
        <f>'КС '!D144</f>
        <v>0</v>
      </c>
      <c r="E148" s="8">
        <f>'ДС(пр.7-22)'!D144</f>
        <v>0</v>
      </c>
      <c r="F148" s="8">
        <f t="shared" si="16"/>
        <v>46398849</v>
      </c>
      <c r="G148" s="8">
        <f>'АПУ профилактика'!D147</f>
        <v>13314137</v>
      </c>
      <c r="H148" s="8">
        <f>'АПУ в неотл.форме'!D144</f>
        <v>0</v>
      </c>
      <c r="I148" s="8">
        <f>'АПУ обращения'!D147</f>
        <v>33084712</v>
      </c>
      <c r="J148" s="8">
        <f>'ОДИ ПГГ'!D144</f>
        <v>0</v>
      </c>
      <c r="K148" s="8">
        <f>'ОДИ МЗ РБ'!D145</f>
        <v>0</v>
      </c>
      <c r="L148" s="8">
        <f>'ФАП(пр.7-22)'!D144</f>
        <v>0</v>
      </c>
      <c r="M148" s="8">
        <f>СМП!D144</f>
        <v>0</v>
      </c>
      <c r="N148" s="8">
        <f>'Гемодиализ(пр.7-22)'!D144</f>
        <v>0</v>
      </c>
      <c r="O148" s="8">
        <f t="shared" si="17"/>
        <v>46398849</v>
      </c>
      <c r="P148" s="24">
        <f>'бюджет РБ'!D147</f>
        <v>0</v>
      </c>
      <c r="Q148" s="24">
        <f>'бюджет РБ'!P147</f>
        <v>0</v>
      </c>
      <c r="R148" s="24">
        <f>'МБТ Расп.№109-р от 28.01.2022'!D145</f>
        <v>0</v>
      </c>
      <c r="S148" s="139">
        <f>'МБТ Расп.№789-р от 07.04.2022'!D144</f>
        <v>0</v>
      </c>
      <c r="T148" s="146">
        <f t="shared" si="15"/>
        <v>46398849</v>
      </c>
    </row>
    <row r="149" spans="1:20" ht="10.5" customHeight="1" x14ac:dyDescent="0.2">
      <c r="A149" s="45">
        <v>137</v>
      </c>
      <c r="B149" s="58" t="s">
        <v>267</v>
      </c>
      <c r="C149" s="53" t="s">
        <v>268</v>
      </c>
      <c r="D149" s="8">
        <f>'КС '!D145</f>
        <v>0</v>
      </c>
      <c r="E149" s="8">
        <f>'ДС(пр.7-22)'!D145</f>
        <v>375670343</v>
      </c>
      <c r="F149" s="8">
        <f t="shared" si="16"/>
        <v>245655693</v>
      </c>
      <c r="G149" s="8">
        <f>'АПУ профилактика'!D148</f>
        <v>0</v>
      </c>
      <c r="H149" s="8">
        <f>'АПУ в неотл.форме'!D145</f>
        <v>0</v>
      </c>
      <c r="I149" s="8">
        <f>'АПУ обращения'!D148</f>
        <v>0</v>
      </c>
      <c r="J149" s="8">
        <f>'ОДИ ПГГ'!D145</f>
        <v>0</v>
      </c>
      <c r="K149" s="8">
        <f>'ОДИ МЗ РБ'!D146</f>
        <v>245655693</v>
      </c>
      <c r="L149" s="8">
        <f>'ФАП(пр.7-22)'!D145</f>
        <v>0</v>
      </c>
      <c r="M149" s="8">
        <f>СМП!D145</f>
        <v>0</v>
      </c>
      <c r="N149" s="8">
        <f>'Гемодиализ(пр.7-22)'!D145</f>
        <v>0</v>
      </c>
      <c r="O149" s="8">
        <f t="shared" si="17"/>
        <v>621326036</v>
      </c>
      <c r="P149" s="24">
        <f>'бюджет РБ'!D148</f>
        <v>75396000</v>
      </c>
      <c r="Q149" s="24">
        <f>'бюджет РБ'!P148</f>
        <v>0</v>
      </c>
      <c r="R149" s="24">
        <f>'МБТ Расп.№109-р от 28.01.2022'!D146</f>
        <v>0</v>
      </c>
      <c r="S149" s="139">
        <f>'МБТ Расп.№789-р от 07.04.2022'!D145</f>
        <v>0</v>
      </c>
      <c r="T149" s="146">
        <f t="shared" si="15"/>
        <v>696722036</v>
      </c>
    </row>
  </sheetData>
  <mergeCells count="22">
    <mergeCell ref="S4:S7"/>
    <mergeCell ref="A92:A94"/>
    <mergeCell ref="B92:B94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9"/>
  <sheetViews>
    <sheetView zoomScale="110" zoomScaleNormal="110" workbookViewId="0">
      <selection activeCell="D3" sqref="D3"/>
    </sheetView>
  </sheetViews>
  <sheetFormatPr defaultRowHeight="12" x14ac:dyDescent="0.2"/>
  <cols>
    <col min="1" max="1" width="4.7109375" style="39" customWidth="1"/>
    <col min="2" max="2" width="6.42578125" style="39" customWidth="1"/>
    <col min="3" max="3" width="56.7109375" style="60" customWidth="1"/>
    <col min="4" max="4" width="23.140625" style="3" customWidth="1"/>
    <col min="5" max="16384" width="9.140625" style="3"/>
  </cols>
  <sheetData>
    <row r="1" spans="1:4" x14ac:dyDescent="0.2">
      <c r="D1" s="29"/>
    </row>
    <row r="2" spans="1:4" ht="86.25" customHeight="1" x14ac:dyDescent="0.2">
      <c r="A2" s="204" t="s">
        <v>383</v>
      </c>
      <c r="B2" s="204"/>
      <c r="C2" s="204"/>
      <c r="D2" s="204"/>
    </row>
    <row r="3" spans="1:4" x14ac:dyDescent="0.2">
      <c r="C3" s="4"/>
      <c r="D3" s="203" t="s">
        <v>293</v>
      </c>
    </row>
    <row r="4" spans="1:4" s="5" customFormat="1" ht="24.75" customHeight="1" x14ac:dyDescent="0.2">
      <c r="A4" s="266" t="s">
        <v>0</v>
      </c>
      <c r="B4" s="266" t="s">
        <v>1</v>
      </c>
      <c r="C4" s="266" t="s">
        <v>2</v>
      </c>
      <c r="D4" s="269" t="s">
        <v>385</v>
      </c>
    </row>
    <row r="5" spans="1:4" ht="61.5" customHeight="1" x14ac:dyDescent="0.2">
      <c r="A5" s="267"/>
      <c r="B5" s="267"/>
      <c r="C5" s="267"/>
      <c r="D5" s="270"/>
    </row>
    <row r="6" spans="1:4" ht="44.25" customHeight="1" x14ac:dyDescent="0.2">
      <c r="A6" s="268"/>
      <c r="B6" s="268"/>
      <c r="C6" s="268"/>
      <c r="D6" s="271"/>
    </row>
    <row r="7" spans="1:4" ht="12.75" customHeight="1" x14ac:dyDescent="0.2">
      <c r="A7" s="255" t="s">
        <v>270</v>
      </c>
      <c r="B7" s="255"/>
      <c r="C7" s="255"/>
      <c r="D7" s="132">
        <f>D8+D9</f>
        <v>184858700</v>
      </c>
    </row>
    <row r="8" spans="1:4" ht="12.75" customHeight="1" x14ac:dyDescent="0.2">
      <c r="A8" s="219" t="s">
        <v>269</v>
      </c>
      <c r="B8" s="220"/>
      <c r="C8" s="221"/>
      <c r="D8" s="131">
        <v>0</v>
      </c>
    </row>
    <row r="9" spans="1:4" ht="12.75" customHeight="1" x14ac:dyDescent="0.2">
      <c r="A9" s="256" t="s">
        <v>313</v>
      </c>
      <c r="B9" s="256"/>
      <c r="C9" s="256"/>
      <c r="D9" s="132">
        <f>SUM(D10:D146)</f>
        <v>184858700</v>
      </c>
    </row>
    <row r="10" spans="1:4" ht="12" customHeight="1" x14ac:dyDescent="0.2">
      <c r="A10" s="45">
        <v>1</v>
      </c>
      <c r="B10" s="6" t="s">
        <v>3</v>
      </c>
      <c r="C10" s="7" t="s">
        <v>4</v>
      </c>
      <c r="D10" s="31">
        <v>881845</v>
      </c>
    </row>
    <row r="11" spans="1:4" x14ac:dyDescent="0.2">
      <c r="A11" s="45">
        <v>2</v>
      </c>
      <c r="B11" s="9" t="s">
        <v>5</v>
      </c>
      <c r="C11" s="7" t="s">
        <v>6</v>
      </c>
      <c r="D11" s="31">
        <v>896948</v>
      </c>
    </row>
    <row r="12" spans="1:4" x14ac:dyDescent="0.2">
      <c r="A12" s="45">
        <v>3</v>
      </c>
      <c r="B12" s="66" t="s">
        <v>7</v>
      </c>
      <c r="C12" s="10" t="s">
        <v>8</v>
      </c>
      <c r="D12" s="31">
        <v>2748206</v>
      </c>
    </row>
    <row r="13" spans="1:4" ht="14.25" customHeight="1" x14ac:dyDescent="0.2">
      <c r="A13" s="45">
        <v>4</v>
      </c>
      <c r="B13" s="6" t="s">
        <v>9</v>
      </c>
      <c r="C13" s="7" t="s">
        <v>10</v>
      </c>
      <c r="D13" s="31">
        <v>973091</v>
      </c>
    </row>
    <row r="14" spans="1:4" x14ac:dyDescent="0.2">
      <c r="A14" s="45">
        <v>5</v>
      </c>
      <c r="B14" s="6" t="s">
        <v>11</v>
      </c>
      <c r="C14" s="7" t="s">
        <v>12</v>
      </c>
      <c r="D14" s="31">
        <v>1061951</v>
      </c>
    </row>
    <row r="15" spans="1:4" x14ac:dyDescent="0.2">
      <c r="A15" s="45">
        <v>6</v>
      </c>
      <c r="B15" s="66" t="s">
        <v>13</v>
      </c>
      <c r="C15" s="10" t="s">
        <v>14</v>
      </c>
      <c r="D15" s="31">
        <v>7117985</v>
      </c>
    </row>
    <row r="16" spans="1:4" x14ac:dyDescent="0.2">
      <c r="A16" s="45">
        <v>7</v>
      </c>
      <c r="B16" s="11" t="s">
        <v>15</v>
      </c>
      <c r="C16" s="12" t="s">
        <v>16</v>
      </c>
      <c r="D16" s="31">
        <v>2736417</v>
      </c>
    </row>
    <row r="17" spans="1:4" x14ac:dyDescent="0.2">
      <c r="A17" s="45">
        <v>8</v>
      </c>
      <c r="B17" s="66" t="s">
        <v>17</v>
      </c>
      <c r="C17" s="10" t="s">
        <v>18</v>
      </c>
      <c r="D17" s="31">
        <v>1123930</v>
      </c>
    </row>
    <row r="18" spans="1:4" x14ac:dyDescent="0.2">
      <c r="A18" s="45">
        <v>9</v>
      </c>
      <c r="B18" s="66" t="s">
        <v>19</v>
      </c>
      <c r="C18" s="10" t="s">
        <v>20</v>
      </c>
      <c r="D18" s="31">
        <v>963934</v>
      </c>
    </row>
    <row r="19" spans="1:4" x14ac:dyDescent="0.2">
      <c r="A19" s="45">
        <v>10</v>
      </c>
      <c r="B19" s="66" t="s">
        <v>21</v>
      </c>
      <c r="C19" s="10" t="s">
        <v>22</v>
      </c>
      <c r="D19" s="31">
        <v>1248250</v>
      </c>
    </row>
    <row r="20" spans="1:4" x14ac:dyDescent="0.2">
      <c r="A20" s="45">
        <v>11</v>
      </c>
      <c r="B20" s="66" t="s">
        <v>23</v>
      </c>
      <c r="C20" s="10" t="s">
        <v>24</v>
      </c>
      <c r="D20" s="31">
        <v>1044588</v>
      </c>
    </row>
    <row r="21" spans="1:4" x14ac:dyDescent="0.2">
      <c r="A21" s="45">
        <v>12</v>
      </c>
      <c r="B21" s="66" t="s">
        <v>25</v>
      </c>
      <c r="C21" s="10" t="s">
        <v>26</v>
      </c>
      <c r="D21" s="31">
        <v>2071877</v>
      </c>
    </row>
    <row r="22" spans="1:4" x14ac:dyDescent="0.2">
      <c r="A22" s="45">
        <v>13</v>
      </c>
      <c r="B22" s="66" t="s">
        <v>390</v>
      </c>
      <c r="C22" s="7" t="s">
        <v>356</v>
      </c>
      <c r="D22" s="31">
        <v>0</v>
      </c>
    </row>
    <row r="23" spans="1:4" x14ac:dyDescent="0.2">
      <c r="A23" s="45">
        <v>14</v>
      </c>
      <c r="B23" s="6" t="s">
        <v>27</v>
      </c>
      <c r="C23" s="10" t="s">
        <v>28</v>
      </c>
      <c r="D23" s="31">
        <v>0</v>
      </c>
    </row>
    <row r="24" spans="1:4" x14ac:dyDescent="0.2">
      <c r="A24" s="45">
        <v>15</v>
      </c>
      <c r="B24" s="66" t="s">
        <v>29</v>
      </c>
      <c r="C24" s="10" t="s">
        <v>30</v>
      </c>
      <c r="D24" s="31">
        <v>1391254</v>
      </c>
    </row>
    <row r="25" spans="1:4" x14ac:dyDescent="0.2">
      <c r="A25" s="45">
        <v>16</v>
      </c>
      <c r="B25" s="66" t="s">
        <v>31</v>
      </c>
      <c r="C25" s="10" t="s">
        <v>32</v>
      </c>
      <c r="D25" s="31">
        <v>2028529</v>
      </c>
    </row>
    <row r="26" spans="1:4" x14ac:dyDescent="0.2">
      <c r="A26" s="45">
        <v>17</v>
      </c>
      <c r="B26" s="66" t="s">
        <v>33</v>
      </c>
      <c r="C26" s="10" t="s">
        <v>34</v>
      </c>
      <c r="D26" s="31">
        <v>2618650</v>
      </c>
    </row>
    <row r="27" spans="1:4" x14ac:dyDescent="0.2">
      <c r="A27" s="45">
        <v>18</v>
      </c>
      <c r="B27" s="66" t="s">
        <v>35</v>
      </c>
      <c r="C27" s="10" t="s">
        <v>36</v>
      </c>
      <c r="D27" s="31">
        <v>4642285</v>
      </c>
    </row>
    <row r="28" spans="1:4" x14ac:dyDescent="0.2">
      <c r="A28" s="45">
        <v>19</v>
      </c>
      <c r="B28" s="6" t="s">
        <v>37</v>
      </c>
      <c r="C28" s="7" t="s">
        <v>38</v>
      </c>
      <c r="D28" s="31">
        <v>820788</v>
      </c>
    </row>
    <row r="29" spans="1:4" x14ac:dyDescent="0.2">
      <c r="A29" s="45">
        <v>20</v>
      </c>
      <c r="B29" s="6" t="s">
        <v>39</v>
      </c>
      <c r="C29" s="7" t="s">
        <v>40</v>
      </c>
      <c r="D29" s="31">
        <v>640637</v>
      </c>
    </row>
    <row r="30" spans="1:4" x14ac:dyDescent="0.2">
      <c r="A30" s="45">
        <v>21</v>
      </c>
      <c r="B30" s="6" t="s">
        <v>41</v>
      </c>
      <c r="C30" s="7" t="s">
        <v>42</v>
      </c>
      <c r="D30" s="31">
        <v>3348693</v>
      </c>
    </row>
    <row r="31" spans="1:4" x14ac:dyDescent="0.2">
      <c r="A31" s="45">
        <v>22</v>
      </c>
      <c r="B31" s="6" t="s">
        <v>43</v>
      </c>
      <c r="C31" s="7" t="s">
        <v>44</v>
      </c>
      <c r="D31" s="31">
        <v>2709103</v>
      </c>
    </row>
    <row r="32" spans="1:4" x14ac:dyDescent="0.2">
      <c r="A32" s="45">
        <v>23</v>
      </c>
      <c r="B32" s="66" t="s">
        <v>45</v>
      </c>
      <c r="C32" s="10" t="s">
        <v>46</v>
      </c>
      <c r="D32" s="31">
        <v>1172799</v>
      </c>
    </row>
    <row r="33" spans="1:4" ht="12" customHeight="1" x14ac:dyDescent="0.2">
      <c r="A33" s="45">
        <v>24</v>
      </c>
      <c r="B33" s="66" t="s">
        <v>47</v>
      </c>
      <c r="C33" s="10" t="s">
        <v>48</v>
      </c>
      <c r="D33" s="31">
        <v>0</v>
      </c>
    </row>
    <row r="34" spans="1:4" x14ac:dyDescent="0.2">
      <c r="A34" s="45">
        <v>25</v>
      </c>
      <c r="B34" s="66" t="s">
        <v>49</v>
      </c>
      <c r="C34" s="10" t="s">
        <v>50</v>
      </c>
      <c r="D34" s="31">
        <v>0</v>
      </c>
    </row>
    <row r="35" spans="1:4" x14ac:dyDescent="0.2">
      <c r="A35" s="45">
        <v>26</v>
      </c>
      <c r="B35" s="6" t="s">
        <v>51</v>
      </c>
      <c r="C35" s="12" t="s">
        <v>52</v>
      </c>
      <c r="D35" s="31">
        <v>4535702</v>
      </c>
    </row>
    <row r="36" spans="1:4" x14ac:dyDescent="0.2">
      <c r="A36" s="45">
        <v>27</v>
      </c>
      <c r="B36" s="66" t="s">
        <v>53</v>
      </c>
      <c r="C36" s="10" t="s">
        <v>54</v>
      </c>
      <c r="D36" s="31">
        <v>6133704</v>
      </c>
    </row>
    <row r="37" spans="1:4" ht="24" customHeight="1" x14ac:dyDescent="0.2">
      <c r="A37" s="45">
        <v>28</v>
      </c>
      <c r="B37" s="66" t="s">
        <v>55</v>
      </c>
      <c r="C37" s="10" t="s">
        <v>56</v>
      </c>
      <c r="D37" s="31">
        <v>3000282</v>
      </c>
    </row>
    <row r="38" spans="1:4" ht="12" customHeight="1" x14ac:dyDescent="0.2">
      <c r="A38" s="45">
        <v>29</v>
      </c>
      <c r="B38" s="9" t="s">
        <v>57</v>
      </c>
      <c r="C38" s="12" t="s">
        <v>58</v>
      </c>
      <c r="D38" s="31">
        <v>0</v>
      </c>
    </row>
    <row r="39" spans="1:4" x14ac:dyDescent="0.2">
      <c r="A39" s="45">
        <v>30</v>
      </c>
      <c r="B39" s="6" t="s">
        <v>59</v>
      </c>
      <c r="C39" s="7" t="s">
        <v>60</v>
      </c>
      <c r="D39" s="31">
        <v>0</v>
      </c>
    </row>
    <row r="40" spans="1:4" x14ac:dyDescent="0.2">
      <c r="A40" s="45">
        <v>31</v>
      </c>
      <c r="B40" s="66" t="s">
        <v>61</v>
      </c>
      <c r="C40" s="10" t="s">
        <v>62</v>
      </c>
      <c r="D40" s="31">
        <v>317584</v>
      </c>
    </row>
    <row r="41" spans="1:4" x14ac:dyDescent="0.2">
      <c r="A41" s="45">
        <v>32</v>
      </c>
      <c r="B41" s="9" t="s">
        <v>63</v>
      </c>
      <c r="C41" s="7" t="s">
        <v>64</v>
      </c>
      <c r="D41" s="31">
        <v>3731319</v>
      </c>
    </row>
    <row r="42" spans="1:4" x14ac:dyDescent="0.2">
      <c r="A42" s="45">
        <v>33</v>
      </c>
      <c r="B42" s="11" t="s">
        <v>65</v>
      </c>
      <c r="C42" s="12" t="s">
        <v>66</v>
      </c>
      <c r="D42" s="31">
        <v>5561667</v>
      </c>
    </row>
    <row r="43" spans="1:4" x14ac:dyDescent="0.2">
      <c r="A43" s="45">
        <v>34</v>
      </c>
      <c r="B43" s="9" t="s">
        <v>67</v>
      </c>
      <c r="C43" s="7" t="s">
        <v>68</v>
      </c>
      <c r="D43" s="31">
        <v>1140067</v>
      </c>
    </row>
    <row r="44" spans="1:4" x14ac:dyDescent="0.2">
      <c r="A44" s="45">
        <v>35</v>
      </c>
      <c r="B44" s="66" t="s">
        <v>69</v>
      </c>
      <c r="C44" s="10" t="s">
        <v>70</v>
      </c>
      <c r="D44" s="31">
        <v>3775366</v>
      </c>
    </row>
    <row r="45" spans="1:4" x14ac:dyDescent="0.2">
      <c r="A45" s="45">
        <v>36</v>
      </c>
      <c r="B45" s="9" t="s">
        <v>71</v>
      </c>
      <c r="C45" s="7" t="s">
        <v>72</v>
      </c>
      <c r="D45" s="31">
        <v>1491355</v>
      </c>
    </row>
    <row r="46" spans="1:4" x14ac:dyDescent="0.2">
      <c r="A46" s="45">
        <v>37</v>
      </c>
      <c r="B46" s="6" t="s">
        <v>73</v>
      </c>
      <c r="C46" s="7" t="s">
        <v>74</v>
      </c>
      <c r="D46" s="31">
        <v>3647436</v>
      </c>
    </row>
    <row r="47" spans="1:4" x14ac:dyDescent="0.2">
      <c r="A47" s="45">
        <v>38</v>
      </c>
      <c r="B47" s="13" t="s">
        <v>75</v>
      </c>
      <c r="C47" s="14" t="s">
        <v>76</v>
      </c>
      <c r="D47" s="31">
        <v>1330004</v>
      </c>
    </row>
    <row r="48" spans="1:4" x14ac:dyDescent="0.2">
      <c r="A48" s="45">
        <v>39</v>
      </c>
      <c r="B48" s="6" t="s">
        <v>77</v>
      </c>
      <c r="C48" s="7" t="s">
        <v>78</v>
      </c>
      <c r="D48" s="31">
        <v>844150</v>
      </c>
    </row>
    <row r="49" spans="1:4" x14ac:dyDescent="0.2">
      <c r="A49" s="45">
        <v>40</v>
      </c>
      <c r="B49" s="11" t="s">
        <v>79</v>
      </c>
      <c r="C49" s="12" t="s">
        <v>80</v>
      </c>
      <c r="D49" s="31">
        <v>1471042</v>
      </c>
    </row>
    <row r="50" spans="1:4" x14ac:dyDescent="0.2">
      <c r="A50" s="45">
        <v>41</v>
      </c>
      <c r="B50" s="66" t="s">
        <v>81</v>
      </c>
      <c r="C50" s="10" t="s">
        <v>82</v>
      </c>
      <c r="D50" s="31">
        <v>692302</v>
      </c>
    </row>
    <row r="51" spans="1:4" x14ac:dyDescent="0.2">
      <c r="A51" s="45">
        <v>42</v>
      </c>
      <c r="B51" s="9" t="s">
        <v>83</v>
      </c>
      <c r="C51" s="7" t="s">
        <v>84</v>
      </c>
      <c r="D51" s="31">
        <v>707969</v>
      </c>
    </row>
    <row r="52" spans="1:4" x14ac:dyDescent="0.2">
      <c r="A52" s="45">
        <v>43</v>
      </c>
      <c r="B52" s="66" t="s">
        <v>85</v>
      </c>
      <c r="C52" s="10" t="s">
        <v>86</v>
      </c>
      <c r="D52" s="31">
        <v>4873913</v>
      </c>
    </row>
    <row r="53" spans="1:4" x14ac:dyDescent="0.2">
      <c r="A53" s="45">
        <v>44</v>
      </c>
      <c r="B53" s="6" t="s">
        <v>87</v>
      </c>
      <c r="C53" s="7" t="s">
        <v>88</v>
      </c>
      <c r="D53" s="31">
        <v>1248398</v>
      </c>
    </row>
    <row r="54" spans="1:4" x14ac:dyDescent="0.2">
      <c r="A54" s="45">
        <v>45</v>
      </c>
      <c r="B54" s="6" t="s">
        <v>89</v>
      </c>
      <c r="C54" s="7" t="s">
        <v>90</v>
      </c>
      <c r="D54" s="31">
        <v>3994891</v>
      </c>
    </row>
    <row r="55" spans="1:4" x14ac:dyDescent="0.2">
      <c r="A55" s="45">
        <v>46</v>
      </c>
      <c r="B55" s="66" t="s">
        <v>91</v>
      </c>
      <c r="C55" s="10" t="s">
        <v>92</v>
      </c>
      <c r="D55" s="31">
        <v>932141</v>
      </c>
    </row>
    <row r="56" spans="1:4" ht="10.5" customHeight="1" x14ac:dyDescent="0.2">
      <c r="A56" s="45">
        <v>47</v>
      </c>
      <c r="B56" s="66" t="s">
        <v>93</v>
      </c>
      <c r="C56" s="10" t="s">
        <v>94</v>
      </c>
      <c r="D56" s="31">
        <v>1428819</v>
      </c>
    </row>
    <row r="57" spans="1:4" x14ac:dyDescent="0.2">
      <c r="A57" s="45">
        <v>48</v>
      </c>
      <c r="B57" s="9" t="s">
        <v>95</v>
      </c>
      <c r="C57" s="7" t="s">
        <v>96</v>
      </c>
      <c r="D57" s="31">
        <v>1745067</v>
      </c>
    </row>
    <row r="58" spans="1:4" x14ac:dyDescent="0.2">
      <c r="A58" s="45">
        <v>49</v>
      </c>
      <c r="B58" s="66" t="s">
        <v>97</v>
      </c>
      <c r="C58" s="10" t="s">
        <v>98</v>
      </c>
      <c r="D58" s="31">
        <v>583759</v>
      </c>
    </row>
    <row r="59" spans="1:4" x14ac:dyDescent="0.2">
      <c r="A59" s="45">
        <v>50</v>
      </c>
      <c r="B59" s="9" t="s">
        <v>99</v>
      </c>
      <c r="C59" s="7" t="s">
        <v>100</v>
      </c>
      <c r="D59" s="31">
        <v>1158752</v>
      </c>
    </row>
    <row r="60" spans="1:4" ht="10.5" customHeight="1" x14ac:dyDescent="0.2">
      <c r="A60" s="45">
        <v>51</v>
      </c>
      <c r="B60" s="66" t="s">
        <v>101</v>
      </c>
      <c r="C60" s="10" t="s">
        <v>102</v>
      </c>
      <c r="D60" s="31">
        <v>1804837</v>
      </c>
    </row>
    <row r="61" spans="1:4" x14ac:dyDescent="0.2">
      <c r="A61" s="45">
        <v>52</v>
      </c>
      <c r="B61" s="66" t="s">
        <v>103</v>
      </c>
      <c r="C61" s="10" t="s">
        <v>104</v>
      </c>
      <c r="D61" s="31">
        <v>5845543</v>
      </c>
    </row>
    <row r="62" spans="1:4" x14ac:dyDescent="0.2">
      <c r="A62" s="45">
        <v>53</v>
      </c>
      <c r="B62" s="66" t="s">
        <v>105</v>
      </c>
      <c r="C62" s="10" t="s">
        <v>106</v>
      </c>
      <c r="D62" s="31">
        <v>971108</v>
      </c>
    </row>
    <row r="63" spans="1:4" x14ac:dyDescent="0.2">
      <c r="A63" s="45">
        <v>54</v>
      </c>
      <c r="B63" s="66" t="s">
        <v>107</v>
      </c>
      <c r="C63" s="10" t="s">
        <v>108</v>
      </c>
      <c r="D63" s="31">
        <v>0</v>
      </c>
    </row>
    <row r="64" spans="1:4" x14ac:dyDescent="0.2">
      <c r="A64" s="45">
        <v>55</v>
      </c>
      <c r="B64" s="66" t="s">
        <v>109</v>
      </c>
      <c r="C64" s="10" t="s">
        <v>110</v>
      </c>
      <c r="D64" s="31">
        <v>0</v>
      </c>
    </row>
    <row r="65" spans="1:4" x14ac:dyDescent="0.2">
      <c r="A65" s="45">
        <v>56</v>
      </c>
      <c r="B65" s="66" t="s">
        <v>111</v>
      </c>
      <c r="C65" s="10" t="s">
        <v>112</v>
      </c>
      <c r="D65" s="31">
        <v>2648412</v>
      </c>
    </row>
    <row r="66" spans="1:4" x14ac:dyDescent="0.2">
      <c r="A66" s="45">
        <v>57</v>
      </c>
      <c r="B66" s="9" t="s">
        <v>113</v>
      </c>
      <c r="C66" s="10" t="s">
        <v>114</v>
      </c>
      <c r="D66" s="31">
        <v>2159610</v>
      </c>
    </row>
    <row r="67" spans="1:4" ht="17.25" customHeight="1" x14ac:dyDescent="0.2">
      <c r="A67" s="45">
        <v>58</v>
      </c>
      <c r="B67" s="11" t="s">
        <v>115</v>
      </c>
      <c r="C67" s="12" t="s">
        <v>116</v>
      </c>
      <c r="D67" s="31">
        <v>3027882</v>
      </c>
    </row>
    <row r="68" spans="1:4" ht="15" customHeight="1" x14ac:dyDescent="0.2">
      <c r="A68" s="45">
        <v>59</v>
      </c>
      <c r="B68" s="9" t="s">
        <v>117</v>
      </c>
      <c r="C68" s="10" t="s">
        <v>118</v>
      </c>
      <c r="D68" s="31">
        <v>3811794</v>
      </c>
    </row>
    <row r="69" spans="1:4" ht="16.5" customHeight="1" x14ac:dyDescent="0.2">
      <c r="A69" s="45">
        <v>60</v>
      </c>
      <c r="B69" s="66" t="s">
        <v>119</v>
      </c>
      <c r="C69" s="10" t="s">
        <v>320</v>
      </c>
      <c r="D69" s="31">
        <v>1499587</v>
      </c>
    </row>
    <row r="70" spans="1:4" ht="24.75" customHeight="1" x14ac:dyDescent="0.2">
      <c r="A70" s="45">
        <v>61</v>
      </c>
      <c r="B70" s="6" t="s">
        <v>120</v>
      </c>
      <c r="C70" s="10" t="s">
        <v>121</v>
      </c>
      <c r="D70" s="31">
        <v>0</v>
      </c>
    </row>
    <row r="71" spans="1:4" ht="24.75" customHeight="1" x14ac:dyDescent="0.2">
      <c r="A71" s="45">
        <v>62</v>
      </c>
      <c r="B71" s="6" t="s">
        <v>122</v>
      </c>
      <c r="C71" s="10" t="s">
        <v>123</v>
      </c>
      <c r="D71" s="31">
        <v>0</v>
      </c>
    </row>
    <row r="72" spans="1:4" ht="16.5" customHeight="1" x14ac:dyDescent="0.2">
      <c r="A72" s="45">
        <v>63</v>
      </c>
      <c r="B72" s="9" t="s">
        <v>124</v>
      </c>
      <c r="C72" s="10" t="s">
        <v>125</v>
      </c>
      <c r="D72" s="31">
        <v>3203436</v>
      </c>
    </row>
    <row r="73" spans="1:4" x14ac:dyDescent="0.2">
      <c r="A73" s="45">
        <v>64</v>
      </c>
      <c r="B73" s="9" t="s">
        <v>126</v>
      </c>
      <c r="C73" s="7" t="s">
        <v>127</v>
      </c>
      <c r="D73" s="31">
        <v>1945692</v>
      </c>
    </row>
    <row r="74" spans="1:4" x14ac:dyDescent="0.2">
      <c r="A74" s="45">
        <v>65</v>
      </c>
      <c r="B74" s="9" t="s">
        <v>128</v>
      </c>
      <c r="C74" s="10" t="s">
        <v>129</v>
      </c>
      <c r="D74" s="31">
        <v>4374643</v>
      </c>
    </row>
    <row r="75" spans="1:4" x14ac:dyDescent="0.2">
      <c r="A75" s="45">
        <v>66</v>
      </c>
      <c r="B75" s="9" t="s">
        <v>130</v>
      </c>
      <c r="C75" s="10" t="s">
        <v>131</v>
      </c>
      <c r="D75" s="31">
        <v>0</v>
      </c>
    </row>
    <row r="76" spans="1:4" x14ac:dyDescent="0.2">
      <c r="A76" s="45">
        <v>67</v>
      </c>
      <c r="B76" s="6" t="s">
        <v>132</v>
      </c>
      <c r="C76" s="10" t="s">
        <v>133</v>
      </c>
      <c r="D76" s="31">
        <v>0</v>
      </c>
    </row>
    <row r="77" spans="1:4" x14ac:dyDescent="0.2">
      <c r="A77" s="45">
        <v>68</v>
      </c>
      <c r="B77" s="9" t="s">
        <v>134</v>
      </c>
      <c r="C77" s="10" t="s">
        <v>135</v>
      </c>
      <c r="D77" s="31">
        <v>0</v>
      </c>
    </row>
    <row r="78" spans="1:4" x14ac:dyDescent="0.2">
      <c r="A78" s="45">
        <v>69</v>
      </c>
      <c r="B78" s="9" t="s">
        <v>136</v>
      </c>
      <c r="C78" s="10" t="s">
        <v>137</v>
      </c>
      <c r="D78" s="31">
        <v>0</v>
      </c>
    </row>
    <row r="79" spans="1:4" x14ac:dyDescent="0.2">
      <c r="A79" s="45">
        <v>70</v>
      </c>
      <c r="B79" s="6" t="s">
        <v>138</v>
      </c>
      <c r="C79" s="10" t="s">
        <v>139</v>
      </c>
      <c r="D79" s="31">
        <v>0</v>
      </c>
    </row>
    <row r="80" spans="1:4" x14ac:dyDescent="0.2">
      <c r="A80" s="45">
        <v>71</v>
      </c>
      <c r="B80" s="6" t="s">
        <v>140</v>
      </c>
      <c r="C80" s="10" t="s">
        <v>141</v>
      </c>
      <c r="D80" s="31">
        <v>0</v>
      </c>
    </row>
    <row r="81" spans="1:4" x14ac:dyDescent="0.2">
      <c r="A81" s="45">
        <v>72</v>
      </c>
      <c r="B81" s="6" t="s">
        <v>142</v>
      </c>
      <c r="C81" s="10" t="s">
        <v>143</v>
      </c>
      <c r="D81" s="31">
        <v>0</v>
      </c>
    </row>
    <row r="82" spans="1:4" x14ac:dyDescent="0.2">
      <c r="A82" s="45">
        <v>73</v>
      </c>
      <c r="B82" s="66" t="s">
        <v>144</v>
      </c>
      <c r="C82" s="10" t="s">
        <v>145</v>
      </c>
      <c r="D82" s="31">
        <v>3882182</v>
      </c>
    </row>
    <row r="83" spans="1:4" x14ac:dyDescent="0.2">
      <c r="A83" s="45">
        <v>74</v>
      </c>
      <c r="B83" s="6" t="s">
        <v>146</v>
      </c>
      <c r="C83" s="10" t="s">
        <v>147</v>
      </c>
      <c r="D83" s="31">
        <v>6235276</v>
      </c>
    </row>
    <row r="84" spans="1:4" x14ac:dyDescent="0.2">
      <c r="A84" s="45">
        <v>75</v>
      </c>
      <c r="B84" s="66" t="s">
        <v>148</v>
      </c>
      <c r="C84" s="10" t="s">
        <v>149</v>
      </c>
      <c r="D84" s="31">
        <v>3425652</v>
      </c>
    </row>
    <row r="85" spans="1:4" x14ac:dyDescent="0.2">
      <c r="A85" s="45">
        <v>76</v>
      </c>
      <c r="B85" s="11" t="s">
        <v>150</v>
      </c>
      <c r="C85" s="12" t="s">
        <v>151</v>
      </c>
      <c r="D85" s="31">
        <v>980813</v>
      </c>
    </row>
    <row r="86" spans="1:4" x14ac:dyDescent="0.2">
      <c r="A86" s="45">
        <v>77</v>
      </c>
      <c r="B86" s="6" t="s">
        <v>152</v>
      </c>
      <c r="C86" s="10" t="s">
        <v>153</v>
      </c>
      <c r="D86" s="31">
        <v>5611279</v>
      </c>
    </row>
    <row r="87" spans="1:4" x14ac:dyDescent="0.2">
      <c r="A87" s="45">
        <v>78</v>
      </c>
      <c r="B87" s="11" t="s">
        <v>154</v>
      </c>
      <c r="C87" s="12" t="s">
        <v>155</v>
      </c>
      <c r="D87" s="31">
        <v>2212469</v>
      </c>
    </row>
    <row r="88" spans="1:4" x14ac:dyDescent="0.2">
      <c r="A88" s="45">
        <v>79</v>
      </c>
      <c r="B88" s="6" t="s">
        <v>156</v>
      </c>
      <c r="C88" s="10" t="s">
        <v>157</v>
      </c>
      <c r="D88" s="31">
        <v>4444628</v>
      </c>
    </row>
    <row r="89" spans="1:4" x14ac:dyDescent="0.2">
      <c r="A89" s="45">
        <v>80</v>
      </c>
      <c r="B89" s="11" t="s">
        <v>158</v>
      </c>
      <c r="C89" s="12" t="s">
        <v>159</v>
      </c>
      <c r="D89" s="31">
        <v>0</v>
      </c>
    </row>
    <row r="90" spans="1:4" x14ac:dyDescent="0.2">
      <c r="A90" s="45">
        <v>81</v>
      </c>
      <c r="B90" s="9" t="s">
        <v>160</v>
      </c>
      <c r="C90" s="10" t="s">
        <v>161</v>
      </c>
      <c r="D90" s="31">
        <v>0</v>
      </c>
    </row>
    <row r="91" spans="1:4" x14ac:dyDescent="0.2">
      <c r="A91" s="45">
        <v>82</v>
      </c>
      <c r="B91" s="66" t="s">
        <v>162</v>
      </c>
      <c r="C91" s="10" t="s">
        <v>163</v>
      </c>
      <c r="D91" s="31">
        <v>227693</v>
      </c>
    </row>
    <row r="92" spans="1:4" x14ac:dyDescent="0.2">
      <c r="A92" s="45">
        <v>83</v>
      </c>
      <c r="B92" s="9" t="s">
        <v>164</v>
      </c>
      <c r="C92" s="7" t="s">
        <v>165</v>
      </c>
      <c r="D92" s="31">
        <v>0</v>
      </c>
    </row>
    <row r="93" spans="1:4" x14ac:dyDescent="0.2">
      <c r="A93" s="45">
        <v>84</v>
      </c>
      <c r="B93" s="9" t="s">
        <v>166</v>
      </c>
      <c r="C93" s="12" t="s">
        <v>167</v>
      </c>
      <c r="D93" s="31">
        <v>222863</v>
      </c>
    </row>
    <row r="94" spans="1:4" x14ac:dyDescent="0.2">
      <c r="A94" s="45">
        <v>85</v>
      </c>
      <c r="B94" s="66" t="s">
        <v>168</v>
      </c>
      <c r="C94" s="10" t="s">
        <v>169</v>
      </c>
      <c r="D94" s="31">
        <v>853340</v>
      </c>
    </row>
    <row r="95" spans="1:4" x14ac:dyDescent="0.2">
      <c r="A95" s="45">
        <v>86</v>
      </c>
      <c r="B95" s="9" t="s">
        <v>170</v>
      </c>
      <c r="C95" s="7" t="s">
        <v>171</v>
      </c>
      <c r="D95" s="31">
        <v>822633</v>
      </c>
    </row>
    <row r="96" spans="1:4" x14ac:dyDescent="0.2">
      <c r="A96" s="45">
        <v>87</v>
      </c>
      <c r="B96" s="66" t="s">
        <v>172</v>
      </c>
      <c r="C96" s="10" t="s">
        <v>173</v>
      </c>
      <c r="D96" s="31">
        <v>837249</v>
      </c>
    </row>
    <row r="97" spans="1:4" x14ac:dyDescent="0.2">
      <c r="A97" s="45">
        <v>88</v>
      </c>
      <c r="B97" s="66" t="s">
        <v>174</v>
      </c>
      <c r="C97" s="10" t="s">
        <v>175</v>
      </c>
      <c r="D97" s="31">
        <v>2329598</v>
      </c>
    </row>
    <row r="98" spans="1:4" ht="13.5" customHeight="1" x14ac:dyDescent="0.2">
      <c r="A98" s="45">
        <v>89</v>
      </c>
      <c r="B98" s="9" t="s">
        <v>176</v>
      </c>
      <c r="C98" s="12" t="s">
        <v>177</v>
      </c>
      <c r="D98" s="31">
        <v>1017470</v>
      </c>
    </row>
    <row r="99" spans="1:4" ht="14.25" customHeight="1" x14ac:dyDescent="0.2">
      <c r="A99" s="45">
        <v>90</v>
      </c>
      <c r="B99" s="9" t="s">
        <v>178</v>
      </c>
      <c r="C99" s="7" t="s">
        <v>179</v>
      </c>
      <c r="D99" s="31">
        <v>1215602</v>
      </c>
    </row>
    <row r="100" spans="1:4" x14ac:dyDescent="0.2">
      <c r="A100" s="45">
        <v>91</v>
      </c>
      <c r="B100" s="6" t="s">
        <v>180</v>
      </c>
      <c r="C100" s="7" t="s">
        <v>181</v>
      </c>
      <c r="D100" s="31">
        <v>2777196</v>
      </c>
    </row>
    <row r="101" spans="1:4" x14ac:dyDescent="0.2">
      <c r="A101" s="45">
        <v>92</v>
      </c>
      <c r="B101" s="6" t="s">
        <v>182</v>
      </c>
      <c r="C101" s="7" t="s">
        <v>183</v>
      </c>
      <c r="D101" s="31">
        <v>2137924</v>
      </c>
    </row>
    <row r="102" spans="1:4" x14ac:dyDescent="0.2">
      <c r="A102" s="45">
        <v>93</v>
      </c>
      <c r="B102" s="66" t="s">
        <v>184</v>
      </c>
      <c r="C102" s="10" t="s">
        <v>185</v>
      </c>
      <c r="D102" s="31">
        <v>769177</v>
      </c>
    </row>
    <row r="103" spans="1:4" x14ac:dyDescent="0.2">
      <c r="A103" s="45">
        <v>94</v>
      </c>
      <c r="B103" s="11" t="s">
        <v>186</v>
      </c>
      <c r="C103" s="12" t="s">
        <v>187</v>
      </c>
      <c r="D103" s="31">
        <v>1165354</v>
      </c>
    </row>
    <row r="104" spans="1:4" x14ac:dyDescent="0.2">
      <c r="A104" s="45">
        <v>95</v>
      </c>
      <c r="B104" s="6" t="s">
        <v>188</v>
      </c>
      <c r="C104" s="7" t="s">
        <v>189</v>
      </c>
      <c r="D104" s="31">
        <v>1125417</v>
      </c>
    </row>
    <row r="105" spans="1:4" x14ac:dyDescent="0.2">
      <c r="A105" s="45">
        <v>96</v>
      </c>
      <c r="B105" s="9" t="s">
        <v>190</v>
      </c>
      <c r="C105" s="7" t="s">
        <v>191</v>
      </c>
      <c r="D105" s="31">
        <v>1376670</v>
      </c>
    </row>
    <row r="106" spans="1:4" x14ac:dyDescent="0.2">
      <c r="A106" s="45">
        <v>97</v>
      </c>
      <c r="B106" s="66" t="s">
        <v>192</v>
      </c>
      <c r="C106" s="10" t="s">
        <v>193</v>
      </c>
      <c r="D106" s="31">
        <v>887291</v>
      </c>
    </row>
    <row r="107" spans="1:4" x14ac:dyDescent="0.2">
      <c r="A107" s="45">
        <v>98</v>
      </c>
      <c r="B107" s="66" t="s">
        <v>194</v>
      </c>
      <c r="C107" s="10" t="s">
        <v>195</v>
      </c>
      <c r="D107" s="31">
        <v>1289433</v>
      </c>
    </row>
    <row r="108" spans="1:4" x14ac:dyDescent="0.2">
      <c r="A108" s="45">
        <v>99</v>
      </c>
      <c r="B108" s="6" t="s">
        <v>196</v>
      </c>
      <c r="C108" s="7" t="s">
        <v>197</v>
      </c>
      <c r="D108" s="31">
        <v>2190241</v>
      </c>
    </row>
    <row r="109" spans="1:4" x14ac:dyDescent="0.2">
      <c r="A109" s="45">
        <v>100</v>
      </c>
      <c r="B109" s="9" t="s">
        <v>198</v>
      </c>
      <c r="C109" s="7" t="s">
        <v>199</v>
      </c>
      <c r="D109" s="31">
        <v>1015967</v>
      </c>
    </row>
    <row r="110" spans="1:4" x14ac:dyDescent="0.2">
      <c r="A110" s="45">
        <v>101</v>
      </c>
      <c r="B110" s="6" t="s">
        <v>200</v>
      </c>
      <c r="C110" s="10" t="s">
        <v>201</v>
      </c>
      <c r="D110" s="31">
        <v>0</v>
      </c>
    </row>
    <row r="111" spans="1:4" x14ac:dyDescent="0.2">
      <c r="A111" s="45">
        <v>102</v>
      </c>
      <c r="B111" s="6" t="s">
        <v>202</v>
      </c>
      <c r="C111" s="7" t="s">
        <v>203</v>
      </c>
      <c r="D111" s="31">
        <v>0</v>
      </c>
    </row>
    <row r="112" spans="1:4" x14ac:dyDescent="0.2">
      <c r="A112" s="45">
        <v>103</v>
      </c>
      <c r="B112" s="66" t="s">
        <v>204</v>
      </c>
      <c r="C112" s="10" t="s">
        <v>205</v>
      </c>
      <c r="D112" s="31">
        <v>0</v>
      </c>
    </row>
    <row r="113" spans="1:4" x14ac:dyDescent="0.2">
      <c r="A113" s="45">
        <v>104</v>
      </c>
      <c r="B113" s="66" t="s">
        <v>206</v>
      </c>
      <c r="C113" s="10" t="s">
        <v>207</v>
      </c>
      <c r="D113" s="31">
        <v>0</v>
      </c>
    </row>
    <row r="114" spans="1:4" x14ac:dyDescent="0.2">
      <c r="A114" s="45">
        <v>105</v>
      </c>
      <c r="B114" s="66" t="s">
        <v>208</v>
      </c>
      <c r="C114" s="10" t="s">
        <v>209</v>
      </c>
      <c r="D114" s="31">
        <v>0</v>
      </c>
    </row>
    <row r="115" spans="1:4" x14ac:dyDescent="0.2">
      <c r="A115" s="45">
        <v>106</v>
      </c>
      <c r="B115" s="66" t="s">
        <v>210</v>
      </c>
      <c r="C115" s="10" t="s">
        <v>211</v>
      </c>
      <c r="D115" s="31">
        <v>0</v>
      </c>
    </row>
    <row r="116" spans="1:4" x14ac:dyDescent="0.2">
      <c r="A116" s="45">
        <v>107</v>
      </c>
      <c r="B116" s="66" t="s">
        <v>212</v>
      </c>
      <c r="C116" s="10" t="s">
        <v>213</v>
      </c>
      <c r="D116" s="31">
        <v>0</v>
      </c>
    </row>
    <row r="117" spans="1:4" x14ac:dyDescent="0.2">
      <c r="A117" s="45">
        <v>108</v>
      </c>
      <c r="B117" s="66" t="s">
        <v>214</v>
      </c>
      <c r="C117" s="10" t="s">
        <v>215</v>
      </c>
      <c r="D117" s="31">
        <v>0</v>
      </c>
    </row>
    <row r="118" spans="1:4" ht="12" customHeight="1" x14ac:dyDescent="0.2">
      <c r="A118" s="45">
        <v>109</v>
      </c>
      <c r="B118" s="15" t="s">
        <v>216</v>
      </c>
      <c r="C118" s="16" t="s">
        <v>217</v>
      </c>
      <c r="D118" s="31">
        <v>0</v>
      </c>
    </row>
    <row r="119" spans="1:4" x14ac:dyDescent="0.2">
      <c r="A119" s="45">
        <v>110</v>
      </c>
      <c r="B119" s="15" t="s">
        <v>389</v>
      </c>
      <c r="C119" s="16" t="s">
        <v>321</v>
      </c>
      <c r="D119" s="31">
        <v>0</v>
      </c>
    </row>
    <row r="120" spans="1:4" x14ac:dyDescent="0.2">
      <c r="A120" s="45">
        <v>111</v>
      </c>
      <c r="B120" s="9" t="s">
        <v>218</v>
      </c>
      <c r="C120" s="7" t="s">
        <v>219</v>
      </c>
      <c r="D120" s="31">
        <v>0</v>
      </c>
    </row>
    <row r="121" spans="1:4" x14ac:dyDescent="0.2">
      <c r="A121" s="45">
        <v>112</v>
      </c>
      <c r="B121" s="66" t="s">
        <v>220</v>
      </c>
      <c r="C121" s="10" t="s">
        <v>221</v>
      </c>
      <c r="D121" s="31">
        <v>0</v>
      </c>
    </row>
    <row r="122" spans="1:4" x14ac:dyDescent="0.2">
      <c r="A122" s="45">
        <v>113</v>
      </c>
      <c r="B122" s="6" t="s">
        <v>222</v>
      </c>
      <c r="C122" s="17" t="s">
        <v>223</v>
      </c>
      <c r="D122" s="31">
        <v>0</v>
      </c>
    </row>
    <row r="123" spans="1:4" x14ac:dyDescent="0.2">
      <c r="A123" s="45">
        <v>114</v>
      </c>
      <c r="B123" s="66" t="s">
        <v>224</v>
      </c>
      <c r="C123" s="10" t="s">
        <v>225</v>
      </c>
      <c r="D123" s="31">
        <v>0</v>
      </c>
    </row>
    <row r="124" spans="1:4" ht="13.5" customHeight="1" x14ac:dyDescent="0.2">
      <c r="A124" s="45">
        <v>115</v>
      </c>
      <c r="B124" s="66" t="s">
        <v>226</v>
      </c>
      <c r="C124" s="10" t="s">
        <v>227</v>
      </c>
      <c r="D124" s="31">
        <v>0</v>
      </c>
    </row>
    <row r="125" spans="1:4" x14ac:dyDescent="0.2">
      <c r="A125" s="45">
        <v>116</v>
      </c>
      <c r="B125" s="9" t="s">
        <v>228</v>
      </c>
      <c r="C125" s="10" t="s">
        <v>229</v>
      </c>
      <c r="D125" s="31">
        <v>0</v>
      </c>
    </row>
    <row r="126" spans="1:4" x14ac:dyDescent="0.2">
      <c r="A126" s="45">
        <v>117</v>
      </c>
      <c r="B126" s="9" t="s">
        <v>230</v>
      </c>
      <c r="C126" s="10" t="s">
        <v>231</v>
      </c>
      <c r="D126" s="31">
        <v>0</v>
      </c>
    </row>
    <row r="127" spans="1:4" x14ac:dyDescent="0.2">
      <c r="A127" s="45">
        <v>118</v>
      </c>
      <c r="B127" s="9" t="s">
        <v>232</v>
      </c>
      <c r="C127" s="10" t="s">
        <v>233</v>
      </c>
      <c r="D127" s="31">
        <v>0</v>
      </c>
    </row>
    <row r="128" spans="1:4" ht="12.75" customHeight="1" x14ac:dyDescent="0.2">
      <c r="A128" s="45">
        <v>119</v>
      </c>
      <c r="B128" s="6" t="s">
        <v>234</v>
      </c>
      <c r="C128" s="7" t="s">
        <v>235</v>
      </c>
      <c r="D128" s="31">
        <v>0</v>
      </c>
    </row>
    <row r="129" spans="1:4" x14ac:dyDescent="0.2">
      <c r="A129" s="45">
        <v>120</v>
      </c>
      <c r="B129" s="9" t="s">
        <v>236</v>
      </c>
      <c r="C129" s="7" t="s">
        <v>237</v>
      </c>
      <c r="D129" s="31">
        <v>0</v>
      </c>
    </row>
    <row r="130" spans="1:4" x14ac:dyDescent="0.2">
      <c r="A130" s="45">
        <v>121</v>
      </c>
      <c r="B130" s="66" t="s">
        <v>238</v>
      </c>
      <c r="C130" s="10" t="s">
        <v>239</v>
      </c>
      <c r="D130" s="31">
        <v>0</v>
      </c>
    </row>
    <row r="131" spans="1:4" x14ac:dyDescent="0.2">
      <c r="A131" s="45">
        <v>122</v>
      </c>
      <c r="B131" s="66" t="s">
        <v>240</v>
      </c>
      <c r="C131" s="10" t="s">
        <v>241</v>
      </c>
      <c r="D131" s="31">
        <v>0</v>
      </c>
    </row>
    <row r="132" spans="1:4" x14ac:dyDescent="0.2">
      <c r="A132" s="45">
        <v>123</v>
      </c>
      <c r="B132" s="66" t="s">
        <v>242</v>
      </c>
      <c r="C132" s="10" t="s">
        <v>322</v>
      </c>
      <c r="D132" s="31">
        <v>0</v>
      </c>
    </row>
    <row r="133" spans="1:4" x14ac:dyDescent="0.2">
      <c r="A133" s="45">
        <v>124</v>
      </c>
      <c r="B133" s="66" t="s">
        <v>243</v>
      </c>
      <c r="C133" s="10" t="s">
        <v>244</v>
      </c>
      <c r="D133" s="31">
        <v>0</v>
      </c>
    </row>
    <row r="134" spans="1:4" ht="21.75" customHeight="1" x14ac:dyDescent="0.2">
      <c r="A134" s="45">
        <v>125</v>
      </c>
      <c r="B134" s="66" t="s">
        <v>245</v>
      </c>
      <c r="C134" s="10" t="s">
        <v>246</v>
      </c>
      <c r="D134" s="31">
        <v>0</v>
      </c>
    </row>
    <row r="135" spans="1:4" x14ac:dyDescent="0.2">
      <c r="A135" s="45">
        <v>126</v>
      </c>
      <c r="B135" s="6" t="s">
        <v>247</v>
      </c>
      <c r="C135" s="7" t="s">
        <v>248</v>
      </c>
      <c r="D135" s="31">
        <v>0</v>
      </c>
    </row>
    <row r="136" spans="1:4" x14ac:dyDescent="0.2">
      <c r="A136" s="45">
        <v>127</v>
      </c>
      <c r="B136" s="66" t="s">
        <v>249</v>
      </c>
      <c r="C136" s="10" t="s">
        <v>250</v>
      </c>
      <c r="D136" s="31">
        <v>0</v>
      </c>
    </row>
    <row r="137" spans="1:4" x14ac:dyDescent="0.2">
      <c r="A137" s="45">
        <v>128</v>
      </c>
      <c r="B137" s="6" t="s">
        <v>251</v>
      </c>
      <c r="C137" s="10" t="s">
        <v>323</v>
      </c>
      <c r="D137" s="31">
        <v>0</v>
      </c>
    </row>
    <row r="138" spans="1:4" ht="24" customHeight="1" x14ac:dyDescent="0.2">
      <c r="A138" s="45">
        <v>129</v>
      </c>
      <c r="B138" s="11" t="s">
        <v>252</v>
      </c>
      <c r="C138" s="12" t="s">
        <v>253</v>
      </c>
      <c r="D138" s="31">
        <v>0</v>
      </c>
    </row>
    <row r="139" spans="1:4" x14ac:dyDescent="0.2">
      <c r="A139" s="45">
        <v>130</v>
      </c>
      <c r="B139" s="66" t="s">
        <v>254</v>
      </c>
      <c r="C139" s="10" t="s">
        <v>255</v>
      </c>
      <c r="D139" s="31">
        <v>0</v>
      </c>
    </row>
    <row r="140" spans="1:4" x14ac:dyDescent="0.2">
      <c r="A140" s="45">
        <v>131</v>
      </c>
      <c r="B140" s="66" t="s">
        <v>256</v>
      </c>
      <c r="C140" s="10" t="s">
        <v>257</v>
      </c>
      <c r="D140" s="31">
        <v>0</v>
      </c>
    </row>
    <row r="141" spans="1:4" x14ac:dyDescent="0.2">
      <c r="A141" s="45">
        <v>132</v>
      </c>
      <c r="B141" s="66" t="s">
        <v>258</v>
      </c>
      <c r="C141" s="10" t="s">
        <v>259</v>
      </c>
      <c r="D141" s="31">
        <v>0</v>
      </c>
    </row>
    <row r="142" spans="1:4" ht="13.5" customHeight="1" x14ac:dyDescent="0.2">
      <c r="A142" s="45">
        <v>133</v>
      </c>
      <c r="B142" s="11" t="s">
        <v>260</v>
      </c>
      <c r="C142" s="12" t="s">
        <v>324</v>
      </c>
      <c r="D142" s="31">
        <v>2447776</v>
      </c>
    </row>
    <row r="143" spans="1:4" x14ac:dyDescent="0.2">
      <c r="A143" s="45">
        <v>134</v>
      </c>
      <c r="B143" s="9" t="s">
        <v>261</v>
      </c>
      <c r="C143" s="12" t="s">
        <v>262</v>
      </c>
      <c r="D143" s="31">
        <v>5477514</v>
      </c>
    </row>
    <row r="144" spans="1:4" x14ac:dyDescent="0.2">
      <c r="A144" s="45">
        <v>135</v>
      </c>
      <c r="B144" s="66" t="s">
        <v>263</v>
      </c>
      <c r="C144" s="10" t="s">
        <v>264</v>
      </c>
      <c r="D144" s="31">
        <v>0</v>
      </c>
    </row>
    <row r="145" spans="1:4" x14ac:dyDescent="0.2">
      <c r="A145" s="45">
        <v>136</v>
      </c>
      <c r="B145" s="6" t="s">
        <v>265</v>
      </c>
      <c r="C145" s="7" t="s">
        <v>266</v>
      </c>
      <c r="D145" s="31">
        <v>0</v>
      </c>
    </row>
    <row r="146" spans="1:4" ht="10.5" customHeight="1" x14ac:dyDescent="0.2">
      <c r="A146" s="45">
        <v>137</v>
      </c>
      <c r="B146" s="58" t="s">
        <v>267</v>
      </c>
      <c r="C146" s="53" t="s">
        <v>268</v>
      </c>
      <c r="D146" s="31">
        <v>0</v>
      </c>
    </row>
    <row r="149" spans="1:4" x14ac:dyDescent="0.2">
      <c r="D149" s="55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4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3" sqref="K3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31.85546875" style="103" customWidth="1"/>
    <col min="4" max="4" width="12" style="107" customWidth="1"/>
    <col min="5" max="11" width="11" style="91" customWidth="1"/>
    <col min="12" max="16384" width="9.140625" style="91"/>
  </cols>
  <sheetData>
    <row r="2" spans="1:11" ht="30" customHeight="1" x14ac:dyDescent="0.2">
      <c r="A2" s="282" t="s">
        <v>333</v>
      </c>
      <c r="B2" s="282"/>
      <c r="C2" s="282"/>
      <c r="D2" s="283"/>
      <c r="E2" s="283"/>
      <c r="F2" s="283"/>
      <c r="G2" s="283"/>
      <c r="H2" s="283"/>
      <c r="I2" s="283"/>
      <c r="J2" s="283"/>
      <c r="K2" s="283"/>
    </row>
    <row r="3" spans="1:11" x14ac:dyDescent="0.2">
      <c r="C3" s="93"/>
      <c r="D3" s="104"/>
      <c r="E3" s="96"/>
      <c r="F3" s="96"/>
      <c r="G3" s="96"/>
      <c r="H3" s="96"/>
      <c r="I3" s="96"/>
      <c r="J3" s="96"/>
      <c r="K3" s="203" t="s">
        <v>293</v>
      </c>
    </row>
    <row r="4" spans="1:11" s="94" customFormat="1" ht="15.75" customHeight="1" x14ac:dyDescent="0.2">
      <c r="A4" s="242" t="s">
        <v>0</v>
      </c>
      <c r="B4" s="242" t="s">
        <v>1</v>
      </c>
      <c r="C4" s="242" t="s">
        <v>2</v>
      </c>
      <c r="D4" s="284" t="s">
        <v>270</v>
      </c>
      <c r="E4" s="243" t="s">
        <v>271</v>
      </c>
      <c r="F4" s="243"/>
      <c r="G4" s="243"/>
      <c r="H4" s="243"/>
      <c r="I4" s="243"/>
      <c r="J4" s="243"/>
      <c r="K4" s="243"/>
    </row>
    <row r="5" spans="1:11" ht="51.75" customHeight="1" x14ac:dyDescent="0.2">
      <c r="A5" s="281"/>
      <c r="B5" s="281"/>
      <c r="C5" s="281"/>
      <c r="D5" s="285"/>
      <c r="E5" s="141" t="s">
        <v>272</v>
      </c>
      <c r="F5" s="141" t="s">
        <v>273</v>
      </c>
      <c r="G5" s="141" t="s">
        <v>274</v>
      </c>
      <c r="H5" s="141" t="s">
        <v>275</v>
      </c>
      <c r="I5" s="141" t="s">
        <v>276</v>
      </c>
      <c r="J5" s="141" t="s">
        <v>277</v>
      </c>
      <c r="K5" s="141" t="s">
        <v>278</v>
      </c>
    </row>
    <row r="6" spans="1:11" ht="12.75" customHeight="1" x14ac:dyDescent="0.2">
      <c r="A6" s="286" t="s">
        <v>270</v>
      </c>
      <c r="B6" s="286"/>
      <c r="C6" s="286"/>
      <c r="D6" s="95">
        <f>D7+D8</f>
        <v>1720724632</v>
      </c>
      <c r="E6" s="95">
        <f t="shared" ref="E6:K6" si="0">E7+E8</f>
        <v>517325927</v>
      </c>
      <c r="F6" s="95">
        <f t="shared" si="0"/>
        <v>413725190</v>
      </c>
      <c r="G6" s="95">
        <f t="shared" si="0"/>
        <v>179150672</v>
      </c>
      <c r="H6" s="95">
        <f t="shared" si="0"/>
        <v>121454827</v>
      </c>
      <c r="I6" s="95">
        <f t="shared" si="0"/>
        <v>117315053</v>
      </c>
      <c r="J6" s="95">
        <f t="shared" si="0"/>
        <v>33041004</v>
      </c>
      <c r="K6" s="95">
        <f t="shared" si="0"/>
        <v>338711959</v>
      </c>
    </row>
    <row r="7" spans="1:11" ht="12.75" customHeight="1" x14ac:dyDescent="0.2">
      <c r="A7" s="279" t="s">
        <v>269</v>
      </c>
      <c r="B7" s="249"/>
      <c r="C7" s="280"/>
      <c r="D7" s="95">
        <v>113707060</v>
      </c>
      <c r="E7" s="134">
        <v>100143335</v>
      </c>
      <c r="F7" s="134">
        <v>13563400</v>
      </c>
      <c r="G7" s="134">
        <v>56</v>
      </c>
      <c r="H7" s="134">
        <v>2</v>
      </c>
      <c r="I7" s="134">
        <v>4</v>
      </c>
      <c r="J7" s="134"/>
      <c r="K7" s="134">
        <v>263</v>
      </c>
    </row>
    <row r="8" spans="1:11" ht="12.75" customHeight="1" x14ac:dyDescent="0.2">
      <c r="A8" s="279" t="s">
        <v>313</v>
      </c>
      <c r="B8" s="249"/>
      <c r="C8" s="280"/>
      <c r="D8" s="105">
        <f t="shared" ref="D8:K8" si="1">SUM(D9:D145)</f>
        <v>1607017572</v>
      </c>
      <c r="E8" s="95">
        <f t="shared" si="1"/>
        <v>417182592</v>
      </c>
      <c r="F8" s="95">
        <f t="shared" si="1"/>
        <v>400161790</v>
      </c>
      <c r="G8" s="95">
        <f t="shared" si="1"/>
        <v>179150616</v>
      </c>
      <c r="H8" s="95">
        <f t="shared" si="1"/>
        <v>121454825</v>
      </c>
      <c r="I8" s="95">
        <f t="shared" si="1"/>
        <v>117315049</v>
      </c>
      <c r="J8" s="95">
        <f t="shared" si="1"/>
        <v>33041004</v>
      </c>
      <c r="K8" s="95">
        <f t="shared" si="1"/>
        <v>338711696</v>
      </c>
    </row>
    <row r="9" spans="1:11" ht="12" customHeight="1" x14ac:dyDescent="0.2">
      <c r="A9" s="97">
        <v>1</v>
      </c>
      <c r="B9" s="100" t="s">
        <v>3</v>
      </c>
      <c r="C9" s="101" t="s">
        <v>4</v>
      </c>
      <c r="D9" s="106">
        <f t="shared" ref="D9:D72" si="2">E9+F9+G9+H9+I9+J9+K9</f>
        <v>981227</v>
      </c>
      <c r="E9" s="98">
        <v>0</v>
      </c>
      <c r="F9" s="98">
        <v>0</v>
      </c>
      <c r="G9" s="98">
        <v>687162</v>
      </c>
      <c r="H9" s="98">
        <v>294065</v>
      </c>
      <c r="I9" s="98">
        <v>0</v>
      </c>
      <c r="J9" s="98">
        <v>0</v>
      </c>
      <c r="K9" s="98">
        <v>0</v>
      </c>
    </row>
    <row r="10" spans="1:11" x14ac:dyDescent="0.2">
      <c r="A10" s="97">
        <v>2</v>
      </c>
      <c r="B10" s="112" t="s">
        <v>5</v>
      </c>
      <c r="C10" s="101" t="s">
        <v>6</v>
      </c>
      <c r="D10" s="106">
        <f t="shared" si="2"/>
        <v>1228190</v>
      </c>
      <c r="E10" s="98">
        <v>0</v>
      </c>
      <c r="F10" s="98">
        <v>0</v>
      </c>
      <c r="G10" s="98">
        <v>916084</v>
      </c>
      <c r="H10" s="98">
        <v>312106</v>
      </c>
      <c r="I10" s="98">
        <v>0</v>
      </c>
      <c r="J10" s="98">
        <v>0</v>
      </c>
      <c r="K10" s="98">
        <v>0</v>
      </c>
    </row>
    <row r="11" spans="1:11" x14ac:dyDescent="0.2">
      <c r="A11" s="97">
        <v>3</v>
      </c>
      <c r="B11" s="113" t="s">
        <v>7</v>
      </c>
      <c r="C11" s="101" t="s">
        <v>8</v>
      </c>
      <c r="D11" s="106">
        <f t="shared" si="2"/>
        <v>20237332</v>
      </c>
      <c r="E11" s="98">
        <v>14690980</v>
      </c>
      <c r="F11" s="98">
        <v>0</v>
      </c>
      <c r="G11" s="98">
        <v>2720422</v>
      </c>
      <c r="H11" s="98">
        <v>1163776</v>
      </c>
      <c r="I11" s="98">
        <v>1662154</v>
      </c>
      <c r="J11" s="98">
        <v>0</v>
      </c>
      <c r="K11" s="98">
        <v>0</v>
      </c>
    </row>
    <row r="12" spans="1:11" ht="14.25" customHeight="1" x14ac:dyDescent="0.2">
      <c r="A12" s="97">
        <v>4</v>
      </c>
      <c r="B12" s="100" t="s">
        <v>9</v>
      </c>
      <c r="C12" s="101" t="s">
        <v>10</v>
      </c>
      <c r="D12" s="106">
        <f t="shared" si="2"/>
        <v>991525</v>
      </c>
      <c r="E12" s="98">
        <v>0</v>
      </c>
      <c r="F12" s="98">
        <v>0</v>
      </c>
      <c r="G12" s="98">
        <v>648750</v>
      </c>
      <c r="H12" s="98">
        <v>342775</v>
      </c>
      <c r="I12" s="98">
        <v>0</v>
      </c>
      <c r="J12" s="98">
        <v>0</v>
      </c>
      <c r="K12" s="98">
        <v>0</v>
      </c>
    </row>
    <row r="13" spans="1:11" x14ac:dyDescent="0.2">
      <c r="A13" s="97">
        <v>5</v>
      </c>
      <c r="B13" s="100" t="s">
        <v>11</v>
      </c>
      <c r="C13" s="101" t="s">
        <v>12</v>
      </c>
      <c r="D13" s="106">
        <f t="shared" si="2"/>
        <v>1647381</v>
      </c>
      <c r="E13" s="98">
        <v>0</v>
      </c>
      <c r="F13" s="98">
        <v>0</v>
      </c>
      <c r="G13" s="98">
        <v>1228111</v>
      </c>
      <c r="H13" s="98">
        <v>419270</v>
      </c>
      <c r="I13" s="98">
        <v>0</v>
      </c>
      <c r="J13" s="98">
        <v>0</v>
      </c>
      <c r="K13" s="98">
        <v>0</v>
      </c>
    </row>
    <row r="14" spans="1:11" x14ac:dyDescent="0.2">
      <c r="A14" s="97">
        <v>6</v>
      </c>
      <c r="B14" s="113" t="s">
        <v>13</v>
      </c>
      <c r="C14" s="101" t="s">
        <v>14</v>
      </c>
      <c r="D14" s="106">
        <f t="shared" si="2"/>
        <v>56680094</v>
      </c>
      <c r="E14" s="98">
        <v>8366362</v>
      </c>
      <c r="F14" s="98">
        <v>14599575</v>
      </c>
      <c r="G14" s="98">
        <v>2027211</v>
      </c>
      <c r="H14" s="98">
        <v>4011680</v>
      </c>
      <c r="I14" s="98">
        <v>4411991</v>
      </c>
      <c r="J14" s="98">
        <v>0</v>
      </c>
      <c r="K14" s="98">
        <v>23263275</v>
      </c>
    </row>
    <row r="15" spans="1:11" x14ac:dyDescent="0.2">
      <c r="A15" s="97">
        <v>7</v>
      </c>
      <c r="B15" s="100" t="s">
        <v>15</v>
      </c>
      <c r="C15" s="101" t="s">
        <v>16</v>
      </c>
      <c r="D15" s="106">
        <f t="shared" si="2"/>
        <v>25372285</v>
      </c>
      <c r="E15" s="98">
        <v>13223396</v>
      </c>
      <c r="F15" s="98">
        <v>0</v>
      </c>
      <c r="G15" s="98">
        <v>0</v>
      </c>
      <c r="H15" s="98">
        <v>2185707</v>
      </c>
      <c r="I15" s="98">
        <v>0</v>
      </c>
      <c r="J15" s="98">
        <v>0</v>
      </c>
      <c r="K15" s="98">
        <v>9963182</v>
      </c>
    </row>
    <row r="16" spans="1:11" x14ac:dyDescent="0.2">
      <c r="A16" s="97">
        <v>8</v>
      </c>
      <c r="B16" s="113" t="s">
        <v>17</v>
      </c>
      <c r="C16" s="101" t="s">
        <v>18</v>
      </c>
      <c r="D16" s="106">
        <f t="shared" si="2"/>
        <v>65695</v>
      </c>
      <c r="E16" s="98">
        <v>0</v>
      </c>
      <c r="F16" s="98">
        <v>0</v>
      </c>
      <c r="G16" s="98">
        <v>0</v>
      </c>
      <c r="H16" s="98">
        <v>65695</v>
      </c>
      <c r="I16" s="98">
        <v>0</v>
      </c>
      <c r="J16" s="98">
        <v>0</v>
      </c>
      <c r="K16" s="98">
        <v>0</v>
      </c>
    </row>
    <row r="17" spans="1:13" x14ac:dyDescent="0.2">
      <c r="A17" s="97">
        <v>9</v>
      </c>
      <c r="B17" s="113" t="s">
        <v>19</v>
      </c>
      <c r="C17" s="101" t="s">
        <v>20</v>
      </c>
      <c r="D17" s="106">
        <f t="shared" si="2"/>
        <v>1290049</v>
      </c>
      <c r="E17" s="98">
        <v>0</v>
      </c>
      <c r="F17" s="98">
        <v>0</v>
      </c>
      <c r="G17" s="98">
        <v>891303</v>
      </c>
      <c r="H17" s="98">
        <v>398746</v>
      </c>
      <c r="I17" s="98">
        <v>0</v>
      </c>
      <c r="J17" s="98">
        <v>0</v>
      </c>
      <c r="K17" s="98">
        <v>0</v>
      </c>
    </row>
    <row r="18" spans="1:13" x14ac:dyDescent="0.2">
      <c r="A18" s="97">
        <v>10</v>
      </c>
      <c r="B18" s="113" t="s">
        <v>21</v>
      </c>
      <c r="C18" s="101" t="s">
        <v>22</v>
      </c>
      <c r="D18" s="106">
        <f t="shared" si="2"/>
        <v>1462077</v>
      </c>
      <c r="E18" s="98">
        <v>0</v>
      </c>
      <c r="F18" s="98">
        <v>0</v>
      </c>
      <c r="G18" s="98">
        <v>1059767</v>
      </c>
      <c r="H18" s="98">
        <v>402310</v>
      </c>
      <c r="I18" s="98">
        <v>0</v>
      </c>
      <c r="J18" s="98">
        <v>0</v>
      </c>
      <c r="K18" s="98">
        <v>0</v>
      </c>
    </row>
    <row r="19" spans="1:13" x14ac:dyDescent="0.2">
      <c r="A19" s="97">
        <v>11</v>
      </c>
      <c r="B19" s="113" t="s">
        <v>23</v>
      </c>
      <c r="C19" s="101" t="s">
        <v>24</v>
      </c>
      <c r="D19" s="106">
        <f t="shared" si="2"/>
        <v>1386455</v>
      </c>
      <c r="E19" s="98">
        <v>0</v>
      </c>
      <c r="F19" s="98">
        <v>0</v>
      </c>
      <c r="G19" s="98">
        <v>998815</v>
      </c>
      <c r="H19" s="98">
        <v>387640</v>
      </c>
      <c r="I19" s="98">
        <v>0</v>
      </c>
      <c r="J19" s="98">
        <v>0</v>
      </c>
      <c r="K19" s="98">
        <v>0</v>
      </c>
    </row>
    <row r="20" spans="1:13" x14ac:dyDescent="0.2">
      <c r="A20" s="97">
        <v>12</v>
      </c>
      <c r="B20" s="113" t="s">
        <v>25</v>
      </c>
      <c r="C20" s="101" t="s">
        <v>26</v>
      </c>
      <c r="D20" s="106">
        <f t="shared" si="2"/>
        <v>2511468</v>
      </c>
      <c r="E20" s="98">
        <v>0</v>
      </c>
      <c r="F20" s="98">
        <v>0</v>
      </c>
      <c r="G20" s="98">
        <v>1484473</v>
      </c>
      <c r="H20" s="98">
        <v>1026995</v>
      </c>
      <c r="I20" s="98">
        <v>0</v>
      </c>
      <c r="J20" s="98">
        <v>0</v>
      </c>
      <c r="K20" s="98">
        <v>0</v>
      </c>
    </row>
    <row r="21" spans="1:13" x14ac:dyDescent="0.2">
      <c r="A21" s="97">
        <v>13</v>
      </c>
      <c r="B21" s="99" t="s">
        <v>390</v>
      </c>
      <c r="C21" s="101" t="s">
        <v>356</v>
      </c>
      <c r="D21" s="106">
        <f t="shared" si="2"/>
        <v>5830952</v>
      </c>
      <c r="E21" s="98">
        <v>0</v>
      </c>
      <c r="F21" s="98">
        <v>0</v>
      </c>
      <c r="G21" s="98">
        <v>5456605</v>
      </c>
      <c r="H21" s="98">
        <v>374347</v>
      </c>
      <c r="I21" s="98">
        <v>0</v>
      </c>
      <c r="J21" s="98">
        <v>0</v>
      </c>
      <c r="K21" s="98">
        <v>0</v>
      </c>
    </row>
    <row r="22" spans="1:13" x14ac:dyDescent="0.2">
      <c r="A22" s="97">
        <v>14</v>
      </c>
      <c r="B22" s="100" t="s">
        <v>27</v>
      </c>
      <c r="C22" s="101" t="s">
        <v>28</v>
      </c>
      <c r="D22" s="106">
        <f t="shared" si="2"/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3" x14ac:dyDescent="0.2">
      <c r="A23" s="97">
        <v>15</v>
      </c>
      <c r="B23" s="113" t="s">
        <v>29</v>
      </c>
      <c r="C23" s="101" t="s">
        <v>30</v>
      </c>
      <c r="D23" s="106">
        <f t="shared" si="2"/>
        <v>894736</v>
      </c>
      <c r="E23" s="98">
        <v>0</v>
      </c>
      <c r="F23" s="98">
        <v>0</v>
      </c>
      <c r="G23" s="98">
        <v>272374</v>
      </c>
      <c r="H23" s="98">
        <v>622362</v>
      </c>
      <c r="I23" s="98">
        <v>0</v>
      </c>
      <c r="J23" s="98">
        <v>0</v>
      </c>
      <c r="K23" s="98">
        <v>0</v>
      </c>
    </row>
    <row r="24" spans="1:13" x14ac:dyDescent="0.2">
      <c r="A24" s="97">
        <v>16</v>
      </c>
      <c r="B24" s="113" t="s">
        <v>31</v>
      </c>
      <c r="C24" s="101" t="s">
        <v>32</v>
      </c>
      <c r="D24" s="106">
        <f t="shared" si="2"/>
        <v>550244</v>
      </c>
      <c r="E24" s="98">
        <v>0</v>
      </c>
      <c r="F24" s="98">
        <v>0</v>
      </c>
      <c r="G24" s="98">
        <v>0</v>
      </c>
      <c r="H24" s="98">
        <v>550244</v>
      </c>
      <c r="I24" s="98">
        <v>0</v>
      </c>
      <c r="J24" s="98">
        <v>0</v>
      </c>
      <c r="K24" s="98">
        <v>0</v>
      </c>
    </row>
    <row r="25" spans="1:13" x14ac:dyDescent="0.2">
      <c r="A25" s="97">
        <v>17</v>
      </c>
      <c r="B25" s="113" t="s">
        <v>33</v>
      </c>
      <c r="C25" s="101" t="s">
        <v>34</v>
      </c>
      <c r="D25" s="106">
        <f t="shared" si="2"/>
        <v>7806859</v>
      </c>
      <c r="E25" s="98">
        <v>4131410</v>
      </c>
      <c r="F25" s="98">
        <v>0</v>
      </c>
      <c r="G25" s="98">
        <v>2494899</v>
      </c>
      <c r="H25" s="98">
        <v>1180550</v>
      </c>
      <c r="I25" s="98">
        <v>0</v>
      </c>
      <c r="J25" s="98">
        <v>0</v>
      </c>
      <c r="K25" s="98">
        <v>0</v>
      </c>
    </row>
    <row r="26" spans="1:13" x14ac:dyDescent="0.2">
      <c r="A26" s="97">
        <v>18</v>
      </c>
      <c r="B26" s="113" t="s">
        <v>35</v>
      </c>
      <c r="C26" s="101" t="s">
        <v>36</v>
      </c>
      <c r="D26" s="106">
        <f t="shared" si="2"/>
        <v>55305019</v>
      </c>
      <c r="E26" s="98">
        <v>7968146</v>
      </c>
      <c r="F26" s="98">
        <v>12539413</v>
      </c>
      <c r="G26" s="98">
        <v>6621666</v>
      </c>
      <c r="H26" s="98">
        <v>2820159</v>
      </c>
      <c r="I26" s="98">
        <v>4630708</v>
      </c>
      <c r="J26" s="98">
        <v>0</v>
      </c>
      <c r="K26" s="98">
        <v>20724927</v>
      </c>
      <c r="M26" s="96"/>
    </row>
    <row r="27" spans="1:13" x14ac:dyDescent="0.2">
      <c r="A27" s="97">
        <v>19</v>
      </c>
      <c r="B27" s="100" t="s">
        <v>37</v>
      </c>
      <c r="C27" s="101" t="s">
        <v>38</v>
      </c>
      <c r="D27" s="106">
        <f t="shared" si="2"/>
        <v>508708</v>
      </c>
      <c r="E27" s="98">
        <v>0</v>
      </c>
      <c r="F27" s="98">
        <v>0</v>
      </c>
      <c r="G27" s="98">
        <v>272374</v>
      </c>
      <c r="H27" s="98">
        <v>236334</v>
      </c>
      <c r="I27" s="98">
        <v>0</v>
      </c>
      <c r="J27" s="98">
        <v>0</v>
      </c>
      <c r="K27" s="98">
        <v>0</v>
      </c>
    </row>
    <row r="28" spans="1:13" x14ac:dyDescent="0.2">
      <c r="A28" s="97">
        <v>20</v>
      </c>
      <c r="B28" s="100" t="s">
        <v>39</v>
      </c>
      <c r="C28" s="101" t="s">
        <v>40</v>
      </c>
      <c r="D28" s="106">
        <f t="shared" si="2"/>
        <v>264233</v>
      </c>
      <c r="E28" s="98">
        <v>0</v>
      </c>
      <c r="F28" s="98">
        <v>0</v>
      </c>
      <c r="G28" s="98">
        <v>0</v>
      </c>
      <c r="H28" s="98">
        <v>264233</v>
      </c>
      <c r="I28" s="98">
        <v>0</v>
      </c>
      <c r="J28" s="98">
        <v>0</v>
      </c>
      <c r="K28" s="98">
        <v>0</v>
      </c>
    </row>
    <row r="29" spans="1:13" x14ac:dyDescent="0.2">
      <c r="A29" s="97">
        <v>21</v>
      </c>
      <c r="B29" s="100" t="s">
        <v>41</v>
      </c>
      <c r="C29" s="101" t="s">
        <v>42</v>
      </c>
      <c r="D29" s="106">
        <f t="shared" si="2"/>
        <v>5324760</v>
      </c>
      <c r="E29" s="98">
        <v>764594</v>
      </c>
      <c r="F29" s="98">
        <v>0</v>
      </c>
      <c r="G29" s="98">
        <v>3006211</v>
      </c>
      <c r="H29" s="98">
        <v>1553955</v>
      </c>
      <c r="I29" s="98">
        <v>0</v>
      </c>
      <c r="J29" s="98">
        <v>0</v>
      </c>
      <c r="K29" s="98">
        <v>0</v>
      </c>
    </row>
    <row r="30" spans="1:13" x14ac:dyDescent="0.2">
      <c r="A30" s="97">
        <v>22</v>
      </c>
      <c r="B30" s="100" t="s">
        <v>43</v>
      </c>
      <c r="C30" s="101" t="s">
        <v>44</v>
      </c>
      <c r="D30" s="106">
        <f t="shared" si="2"/>
        <v>23933417</v>
      </c>
      <c r="E30" s="98">
        <v>4932498</v>
      </c>
      <c r="F30" s="98">
        <v>0</v>
      </c>
      <c r="G30" s="98">
        <v>4097172</v>
      </c>
      <c r="H30" s="98">
        <v>1219540</v>
      </c>
      <c r="I30" s="98">
        <v>0</v>
      </c>
      <c r="J30" s="98">
        <v>0</v>
      </c>
      <c r="K30" s="98">
        <v>13684207</v>
      </c>
    </row>
    <row r="31" spans="1:13" x14ac:dyDescent="0.2">
      <c r="A31" s="97">
        <v>23</v>
      </c>
      <c r="B31" s="113" t="s">
        <v>45</v>
      </c>
      <c r="C31" s="101" t="s">
        <v>46</v>
      </c>
      <c r="D31" s="106">
        <f t="shared" si="2"/>
        <v>944759</v>
      </c>
      <c r="E31" s="98">
        <v>0</v>
      </c>
      <c r="F31" s="98">
        <v>0</v>
      </c>
      <c r="G31" s="98">
        <v>597819</v>
      </c>
      <c r="H31" s="98">
        <v>346940</v>
      </c>
      <c r="I31" s="98">
        <v>0</v>
      </c>
      <c r="J31" s="98">
        <v>0</v>
      </c>
      <c r="K31" s="98">
        <v>0</v>
      </c>
      <c r="M31" s="96"/>
    </row>
    <row r="32" spans="1:13" ht="12" customHeight="1" x14ac:dyDescent="0.2">
      <c r="A32" s="97">
        <v>24</v>
      </c>
      <c r="B32" s="113" t="s">
        <v>47</v>
      </c>
      <c r="C32" s="101" t="s">
        <v>48</v>
      </c>
      <c r="D32" s="106">
        <f t="shared" si="2"/>
        <v>14253639</v>
      </c>
      <c r="E32" s="98">
        <v>0</v>
      </c>
      <c r="F32" s="98">
        <v>14253639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</row>
    <row r="33" spans="1:11" ht="24" x14ac:dyDescent="0.2">
      <c r="A33" s="97">
        <v>25</v>
      </c>
      <c r="B33" s="113" t="s">
        <v>49</v>
      </c>
      <c r="C33" s="101" t="s">
        <v>50</v>
      </c>
      <c r="D33" s="106">
        <f t="shared" si="2"/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</row>
    <row r="34" spans="1:11" x14ac:dyDescent="0.2">
      <c r="A34" s="97">
        <v>26</v>
      </c>
      <c r="B34" s="100" t="s">
        <v>51</v>
      </c>
      <c r="C34" s="101" t="s">
        <v>52</v>
      </c>
      <c r="D34" s="106">
        <f t="shared" si="2"/>
        <v>40990934</v>
      </c>
      <c r="E34" s="98">
        <v>6337128</v>
      </c>
      <c r="F34" s="98">
        <v>17759248</v>
      </c>
      <c r="G34" s="98">
        <v>6389068</v>
      </c>
      <c r="H34" s="98">
        <v>4884205</v>
      </c>
      <c r="I34" s="98">
        <v>5621285</v>
      </c>
      <c r="J34" s="98">
        <v>0</v>
      </c>
      <c r="K34" s="98">
        <v>0</v>
      </c>
    </row>
    <row r="35" spans="1:11" x14ac:dyDescent="0.2">
      <c r="A35" s="97">
        <v>27</v>
      </c>
      <c r="B35" s="113" t="s">
        <v>53</v>
      </c>
      <c r="C35" s="101" t="s">
        <v>54</v>
      </c>
      <c r="D35" s="106">
        <f t="shared" si="2"/>
        <v>53935973</v>
      </c>
      <c r="E35" s="98">
        <v>7779440</v>
      </c>
      <c r="F35" s="98">
        <v>0</v>
      </c>
      <c r="G35" s="98">
        <v>6119368</v>
      </c>
      <c r="H35" s="98">
        <v>4611790</v>
      </c>
      <c r="I35" s="98">
        <v>0</v>
      </c>
      <c r="J35" s="98">
        <v>0</v>
      </c>
      <c r="K35" s="98">
        <v>35425375</v>
      </c>
    </row>
    <row r="36" spans="1:11" ht="13.5" customHeight="1" x14ac:dyDescent="0.2">
      <c r="A36" s="97">
        <v>28</v>
      </c>
      <c r="B36" s="113" t="s">
        <v>55</v>
      </c>
      <c r="C36" s="101" t="s">
        <v>56</v>
      </c>
      <c r="D36" s="106">
        <f t="shared" si="2"/>
        <v>3271115</v>
      </c>
      <c r="E36" s="98">
        <v>0</v>
      </c>
      <c r="F36" s="98">
        <v>0</v>
      </c>
      <c r="G36" s="98">
        <v>1917153</v>
      </c>
      <c r="H36" s="98">
        <v>1353962</v>
      </c>
      <c r="I36" s="98">
        <v>0</v>
      </c>
      <c r="J36" s="98">
        <v>0</v>
      </c>
      <c r="K36" s="98">
        <v>0</v>
      </c>
    </row>
    <row r="37" spans="1:11" ht="12" customHeight="1" x14ac:dyDescent="0.2">
      <c r="A37" s="97">
        <v>29</v>
      </c>
      <c r="B37" s="112" t="s">
        <v>57</v>
      </c>
      <c r="C37" s="101" t="s">
        <v>58</v>
      </c>
      <c r="D37" s="106">
        <f t="shared" si="2"/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</row>
    <row r="38" spans="1:11" ht="24" x14ac:dyDescent="0.2">
      <c r="A38" s="97">
        <v>30</v>
      </c>
      <c r="B38" s="100" t="s">
        <v>59</v>
      </c>
      <c r="C38" s="101" t="s">
        <v>60</v>
      </c>
      <c r="D38" s="106">
        <f t="shared" si="2"/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</row>
    <row r="39" spans="1:11" x14ac:dyDescent="0.2">
      <c r="A39" s="97">
        <v>31</v>
      </c>
      <c r="B39" s="113" t="s">
        <v>61</v>
      </c>
      <c r="C39" s="101" t="s">
        <v>62</v>
      </c>
      <c r="D39" s="106">
        <f t="shared" si="2"/>
        <v>533843</v>
      </c>
      <c r="E39" s="98">
        <v>0</v>
      </c>
      <c r="F39" s="98">
        <v>0</v>
      </c>
      <c r="G39" s="98">
        <v>386810</v>
      </c>
      <c r="H39" s="98">
        <v>147033</v>
      </c>
      <c r="I39" s="98">
        <v>0</v>
      </c>
      <c r="J39" s="98">
        <v>0</v>
      </c>
      <c r="K39" s="98">
        <v>0</v>
      </c>
    </row>
    <row r="40" spans="1:11" x14ac:dyDescent="0.2">
      <c r="A40" s="97">
        <v>32</v>
      </c>
      <c r="B40" s="112" t="s">
        <v>63</v>
      </c>
      <c r="C40" s="101" t="s">
        <v>64</v>
      </c>
      <c r="D40" s="106">
        <f t="shared" si="2"/>
        <v>12834789</v>
      </c>
      <c r="E40" s="98">
        <v>2799088</v>
      </c>
      <c r="F40" s="98">
        <v>0</v>
      </c>
      <c r="G40" s="98">
        <v>4475829</v>
      </c>
      <c r="H40" s="98">
        <v>2606746</v>
      </c>
      <c r="I40" s="98">
        <v>2953126</v>
      </c>
      <c r="J40" s="98">
        <v>0</v>
      </c>
      <c r="K40" s="98">
        <v>0</v>
      </c>
    </row>
    <row r="41" spans="1:11" x14ac:dyDescent="0.2">
      <c r="A41" s="97">
        <v>33</v>
      </c>
      <c r="B41" s="100" t="s">
        <v>65</v>
      </c>
      <c r="C41" s="101" t="s">
        <v>66</v>
      </c>
      <c r="D41" s="106">
        <f t="shared" si="2"/>
        <v>27564616</v>
      </c>
      <c r="E41" s="98">
        <v>4205394</v>
      </c>
      <c r="F41" s="98">
        <v>0</v>
      </c>
      <c r="G41" s="98">
        <v>7083028</v>
      </c>
      <c r="H41" s="98">
        <v>3913469</v>
      </c>
      <c r="I41" s="98">
        <v>2178996</v>
      </c>
      <c r="J41" s="98">
        <v>0</v>
      </c>
      <c r="K41" s="98">
        <v>10183729</v>
      </c>
    </row>
    <row r="42" spans="1:11" x14ac:dyDescent="0.2">
      <c r="A42" s="97">
        <v>34</v>
      </c>
      <c r="B42" s="112" t="s">
        <v>67</v>
      </c>
      <c r="C42" s="101" t="s">
        <v>68</v>
      </c>
      <c r="D42" s="106">
        <f t="shared" si="2"/>
        <v>537160</v>
      </c>
      <c r="E42" s="98">
        <v>0</v>
      </c>
      <c r="F42" s="98">
        <v>0</v>
      </c>
      <c r="G42" s="98">
        <v>104335</v>
      </c>
      <c r="H42" s="98">
        <v>432825</v>
      </c>
      <c r="I42" s="98">
        <v>0</v>
      </c>
      <c r="J42" s="98">
        <v>0</v>
      </c>
      <c r="K42" s="98">
        <v>0</v>
      </c>
    </row>
    <row r="43" spans="1:11" x14ac:dyDescent="0.2">
      <c r="A43" s="97">
        <v>35</v>
      </c>
      <c r="B43" s="113" t="s">
        <v>69</v>
      </c>
      <c r="C43" s="101" t="s">
        <v>70</v>
      </c>
      <c r="D43" s="106">
        <f t="shared" si="2"/>
        <v>7079478</v>
      </c>
      <c r="E43" s="98">
        <v>2864058</v>
      </c>
      <c r="F43" s="98">
        <v>0</v>
      </c>
      <c r="G43" s="98">
        <v>1404508</v>
      </c>
      <c r="H43" s="98">
        <v>1475018</v>
      </c>
      <c r="I43" s="98">
        <v>1335894</v>
      </c>
      <c r="J43" s="98">
        <v>0</v>
      </c>
      <c r="K43" s="98">
        <v>0</v>
      </c>
    </row>
    <row r="44" spans="1:11" x14ac:dyDescent="0.2">
      <c r="A44" s="97">
        <v>36</v>
      </c>
      <c r="B44" s="112" t="s">
        <v>71</v>
      </c>
      <c r="C44" s="101" t="s">
        <v>72</v>
      </c>
      <c r="D44" s="106">
        <f t="shared" si="2"/>
        <v>1924964</v>
      </c>
      <c r="E44" s="98">
        <v>0</v>
      </c>
      <c r="F44" s="98">
        <v>0</v>
      </c>
      <c r="G44" s="98">
        <v>1371579</v>
      </c>
      <c r="H44" s="98">
        <v>553385</v>
      </c>
      <c r="I44" s="98">
        <v>0</v>
      </c>
      <c r="J44" s="98">
        <v>0</v>
      </c>
      <c r="K44" s="98">
        <v>0</v>
      </c>
    </row>
    <row r="45" spans="1:11" x14ac:dyDescent="0.2">
      <c r="A45" s="97">
        <v>37</v>
      </c>
      <c r="B45" s="100" t="s">
        <v>73</v>
      </c>
      <c r="C45" s="101" t="s">
        <v>74</v>
      </c>
      <c r="D45" s="106">
        <f t="shared" si="2"/>
        <v>11944450</v>
      </c>
      <c r="E45" s="98">
        <v>6905847</v>
      </c>
      <c r="F45" s="98">
        <v>0</v>
      </c>
      <c r="G45" s="98">
        <v>3578298</v>
      </c>
      <c r="H45" s="98">
        <v>1460305</v>
      </c>
      <c r="I45" s="98">
        <v>0</v>
      </c>
      <c r="J45" s="98">
        <v>0</v>
      </c>
      <c r="K45" s="98">
        <v>0</v>
      </c>
    </row>
    <row r="46" spans="1:11" x14ac:dyDescent="0.2">
      <c r="A46" s="97">
        <v>38</v>
      </c>
      <c r="B46" s="114" t="s">
        <v>75</v>
      </c>
      <c r="C46" s="115" t="s">
        <v>76</v>
      </c>
      <c r="D46" s="106">
        <f t="shared" si="2"/>
        <v>1180621</v>
      </c>
      <c r="E46" s="98">
        <v>0</v>
      </c>
      <c r="F46" s="98">
        <v>0</v>
      </c>
      <c r="G46" s="98">
        <v>643064</v>
      </c>
      <c r="H46" s="98">
        <v>537557</v>
      </c>
      <c r="I46" s="98">
        <v>0</v>
      </c>
      <c r="J46" s="98">
        <v>0</v>
      </c>
      <c r="K46" s="98">
        <v>0</v>
      </c>
    </row>
    <row r="47" spans="1:11" x14ac:dyDescent="0.2">
      <c r="A47" s="97">
        <v>39</v>
      </c>
      <c r="B47" s="100" t="s">
        <v>77</v>
      </c>
      <c r="C47" s="101" t="s">
        <v>78</v>
      </c>
      <c r="D47" s="106">
        <f t="shared" si="2"/>
        <v>514930</v>
      </c>
      <c r="E47" s="98">
        <v>0</v>
      </c>
      <c r="F47" s="98">
        <v>0</v>
      </c>
      <c r="G47" s="98">
        <v>228983</v>
      </c>
      <c r="H47" s="98">
        <v>285947</v>
      </c>
      <c r="I47" s="98">
        <v>0</v>
      </c>
      <c r="J47" s="98">
        <v>0</v>
      </c>
      <c r="K47" s="98">
        <v>0</v>
      </c>
    </row>
    <row r="48" spans="1:11" x14ac:dyDescent="0.2">
      <c r="A48" s="97">
        <v>40</v>
      </c>
      <c r="B48" s="100" t="s">
        <v>79</v>
      </c>
      <c r="C48" s="101" t="s">
        <v>80</v>
      </c>
      <c r="D48" s="116">
        <f t="shared" si="2"/>
        <v>1002481</v>
      </c>
      <c r="E48" s="98">
        <v>0</v>
      </c>
      <c r="F48" s="98">
        <v>0</v>
      </c>
      <c r="G48" s="98">
        <v>528697</v>
      </c>
      <c r="H48" s="98">
        <v>473784</v>
      </c>
      <c r="I48" s="98">
        <v>0</v>
      </c>
      <c r="J48" s="98">
        <v>0</v>
      </c>
      <c r="K48" s="98">
        <v>0</v>
      </c>
    </row>
    <row r="49" spans="1:11" x14ac:dyDescent="0.2">
      <c r="A49" s="97">
        <v>41</v>
      </c>
      <c r="B49" s="113" t="s">
        <v>81</v>
      </c>
      <c r="C49" s="101" t="s">
        <v>82</v>
      </c>
      <c r="D49" s="106">
        <f t="shared" si="2"/>
        <v>343449</v>
      </c>
      <c r="E49" s="98">
        <v>0</v>
      </c>
      <c r="F49" s="98">
        <v>0</v>
      </c>
      <c r="G49" s="98">
        <v>343449</v>
      </c>
      <c r="H49" s="98">
        <v>0</v>
      </c>
      <c r="I49" s="98">
        <v>0</v>
      </c>
      <c r="J49" s="98">
        <v>0</v>
      </c>
      <c r="K49" s="98">
        <v>0</v>
      </c>
    </row>
    <row r="50" spans="1:11" x14ac:dyDescent="0.2">
      <c r="A50" s="97">
        <v>42</v>
      </c>
      <c r="B50" s="112" t="s">
        <v>83</v>
      </c>
      <c r="C50" s="101" t="s">
        <v>84</v>
      </c>
      <c r="D50" s="106">
        <f t="shared" si="2"/>
        <v>4949641</v>
      </c>
      <c r="E50" s="98">
        <v>1083510</v>
      </c>
      <c r="F50" s="98">
        <v>908418</v>
      </c>
      <c r="G50" s="98">
        <v>859715</v>
      </c>
      <c r="H50" s="98">
        <v>383890</v>
      </c>
      <c r="I50" s="98">
        <v>273169</v>
      </c>
      <c r="J50" s="98">
        <v>0</v>
      </c>
      <c r="K50" s="98">
        <v>1440939</v>
      </c>
    </row>
    <row r="51" spans="1:11" x14ac:dyDescent="0.2">
      <c r="A51" s="97">
        <v>43</v>
      </c>
      <c r="B51" s="113" t="s">
        <v>85</v>
      </c>
      <c r="C51" s="101" t="s">
        <v>86</v>
      </c>
      <c r="D51" s="106">
        <f t="shared" si="2"/>
        <v>60444354</v>
      </c>
      <c r="E51" s="98">
        <v>2662824</v>
      </c>
      <c r="F51" s="98">
        <v>13276239</v>
      </c>
      <c r="G51" s="98">
        <v>4643146</v>
      </c>
      <c r="H51" s="98">
        <v>3873322</v>
      </c>
      <c r="I51" s="98">
        <v>1703901</v>
      </c>
      <c r="J51" s="98">
        <v>0</v>
      </c>
      <c r="K51" s="98">
        <v>34284922</v>
      </c>
    </row>
    <row r="52" spans="1:11" x14ac:dyDescent="0.2">
      <c r="A52" s="97">
        <v>44</v>
      </c>
      <c r="B52" s="100" t="s">
        <v>87</v>
      </c>
      <c r="C52" s="101" t="s">
        <v>88</v>
      </c>
      <c r="D52" s="106">
        <f t="shared" si="2"/>
        <v>1482051</v>
      </c>
      <c r="E52" s="98">
        <v>0</v>
      </c>
      <c r="F52" s="98">
        <v>0</v>
      </c>
      <c r="G52" s="98">
        <v>1024449</v>
      </c>
      <c r="H52" s="98">
        <v>457602</v>
      </c>
      <c r="I52" s="98">
        <v>0</v>
      </c>
      <c r="J52" s="98">
        <v>0</v>
      </c>
      <c r="K52" s="98">
        <v>0</v>
      </c>
    </row>
    <row r="53" spans="1:11" x14ac:dyDescent="0.2">
      <c r="A53" s="97">
        <v>45</v>
      </c>
      <c r="B53" s="100" t="s">
        <v>89</v>
      </c>
      <c r="C53" s="101" t="s">
        <v>90</v>
      </c>
      <c r="D53" s="106">
        <f t="shared" si="2"/>
        <v>10359947</v>
      </c>
      <c r="E53" s="98">
        <v>2270226</v>
      </c>
      <c r="F53" s="98">
        <v>0</v>
      </c>
      <c r="G53" s="98">
        <v>4482939</v>
      </c>
      <c r="H53" s="98">
        <v>1616100</v>
      </c>
      <c r="I53" s="98">
        <v>1990682</v>
      </c>
      <c r="J53" s="98">
        <v>0</v>
      </c>
      <c r="K53" s="98">
        <v>0</v>
      </c>
    </row>
    <row r="54" spans="1:11" x14ac:dyDescent="0.2">
      <c r="A54" s="97">
        <v>46</v>
      </c>
      <c r="B54" s="113" t="s">
        <v>91</v>
      </c>
      <c r="C54" s="101" t="s">
        <v>92</v>
      </c>
      <c r="D54" s="106">
        <f t="shared" si="2"/>
        <v>1207224</v>
      </c>
      <c r="E54" s="98">
        <v>0</v>
      </c>
      <c r="F54" s="98">
        <v>0</v>
      </c>
      <c r="G54" s="98">
        <v>834298</v>
      </c>
      <c r="H54" s="98">
        <v>372926</v>
      </c>
      <c r="I54" s="98">
        <v>0</v>
      </c>
      <c r="J54" s="98">
        <v>0</v>
      </c>
      <c r="K54" s="98">
        <v>0</v>
      </c>
    </row>
    <row r="55" spans="1:11" ht="10.5" customHeight="1" x14ac:dyDescent="0.2">
      <c r="A55" s="97">
        <v>47</v>
      </c>
      <c r="B55" s="113" t="s">
        <v>93</v>
      </c>
      <c r="C55" s="101" t="s">
        <v>94</v>
      </c>
      <c r="D55" s="106">
        <f t="shared" si="2"/>
        <v>1355658</v>
      </c>
      <c r="E55" s="98">
        <v>0</v>
      </c>
      <c r="F55" s="98">
        <v>0</v>
      </c>
      <c r="G55" s="98">
        <v>547758</v>
      </c>
      <c r="H55" s="98">
        <v>807900</v>
      </c>
      <c r="I55" s="98">
        <v>0</v>
      </c>
      <c r="J55" s="98">
        <v>0</v>
      </c>
      <c r="K55" s="98">
        <v>0</v>
      </c>
    </row>
    <row r="56" spans="1:11" x14ac:dyDescent="0.2">
      <c r="A56" s="97">
        <v>48</v>
      </c>
      <c r="B56" s="112" t="s">
        <v>95</v>
      </c>
      <c r="C56" s="101" t="s">
        <v>96</v>
      </c>
      <c r="D56" s="117">
        <f t="shared" si="2"/>
        <v>3765766</v>
      </c>
      <c r="E56" s="98">
        <v>0</v>
      </c>
      <c r="F56" s="98">
        <v>0</v>
      </c>
      <c r="G56" s="98">
        <v>1720570</v>
      </c>
      <c r="H56" s="98">
        <v>782358</v>
      </c>
      <c r="I56" s="98">
        <v>1262838</v>
      </c>
      <c r="J56" s="98">
        <v>0</v>
      </c>
      <c r="K56" s="98">
        <v>0</v>
      </c>
    </row>
    <row r="57" spans="1:11" x14ac:dyDescent="0.2">
      <c r="A57" s="97">
        <v>49</v>
      </c>
      <c r="B57" s="113" t="s">
        <v>97</v>
      </c>
      <c r="C57" s="101" t="s">
        <v>98</v>
      </c>
      <c r="D57" s="106">
        <f t="shared" si="2"/>
        <v>248617</v>
      </c>
      <c r="E57" s="98">
        <v>0</v>
      </c>
      <c r="F57" s="98">
        <v>0</v>
      </c>
      <c r="G57" s="98">
        <v>0</v>
      </c>
      <c r="H57" s="98">
        <v>248617</v>
      </c>
      <c r="I57" s="98">
        <v>0</v>
      </c>
      <c r="J57" s="98">
        <v>0</v>
      </c>
      <c r="K57" s="98">
        <v>0</v>
      </c>
    </row>
    <row r="58" spans="1:11" x14ac:dyDescent="0.2">
      <c r="A58" s="97">
        <v>50</v>
      </c>
      <c r="B58" s="112" t="s">
        <v>99</v>
      </c>
      <c r="C58" s="101" t="s">
        <v>100</v>
      </c>
      <c r="D58" s="106">
        <f t="shared" si="2"/>
        <v>1012940</v>
      </c>
      <c r="E58" s="98">
        <v>0</v>
      </c>
      <c r="F58" s="98">
        <v>0</v>
      </c>
      <c r="G58" s="98">
        <v>605218</v>
      </c>
      <c r="H58" s="98">
        <v>407722</v>
      </c>
      <c r="I58" s="98">
        <v>0</v>
      </c>
      <c r="J58" s="98">
        <v>0</v>
      </c>
      <c r="K58" s="98">
        <v>0</v>
      </c>
    </row>
    <row r="59" spans="1:11" ht="15" customHeight="1" x14ac:dyDescent="0.2">
      <c r="A59" s="97">
        <v>51</v>
      </c>
      <c r="B59" s="113" t="s">
        <v>101</v>
      </c>
      <c r="C59" s="101" t="s">
        <v>102</v>
      </c>
      <c r="D59" s="106">
        <f t="shared" si="2"/>
        <v>2391246</v>
      </c>
      <c r="E59" s="98">
        <v>0</v>
      </c>
      <c r="F59" s="98">
        <v>0</v>
      </c>
      <c r="G59" s="98">
        <v>1715358</v>
      </c>
      <c r="H59" s="98">
        <v>675888</v>
      </c>
      <c r="I59" s="98">
        <v>0</v>
      </c>
      <c r="J59" s="98">
        <v>0</v>
      </c>
      <c r="K59" s="98">
        <v>0</v>
      </c>
    </row>
    <row r="60" spans="1:11" x14ac:dyDescent="0.2">
      <c r="A60" s="97">
        <v>52</v>
      </c>
      <c r="B60" s="113" t="s">
        <v>103</v>
      </c>
      <c r="C60" s="101" t="s">
        <v>104</v>
      </c>
      <c r="D60" s="106">
        <f t="shared" si="2"/>
        <v>12477393</v>
      </c>
      <c r="E60" s="98">
        <v>3904574</v>
      </c>
      <c r="F60" s="98">
        <v>0</v>
      </c>
      <c r="G60" s="98">
        <v>4346288</v>
      </c>
      <c r="H60" s="98">
        <v>1840162</v>
      </c>
      <c r="I60" s="98">
        <v>2386369</v>
      </c>
      <c r="J60" s="98">
        <v>0</v>
      </c>
      <c r="K60" s="98">
        <v>0</v>
      </c>
    </row>
    <row r="61" spans="1:11" x14ac:dyDescent="0.2">
      <c r="A61" s="97">
        <v>53</v>
      </c>
      <c r="B61" s="113" t="s">
        <v>105</v>
      </c>
      <c r="C61" s="101" t="s">
        <v>106</v>
      </c>
      <c r="D61" s="106">
        <f t="shared" si="2"/>
        <v>1330349</v>
      </c>
      <c r="E61" s="98">
        <v>0</v>
      </c>
      <c r="F61" s="98">
        <v>0</v>
      </c>
      <c r="G61" s="98">
        <v>951871</v>
      </c>
      <c r="H61" s="98">
        <v>378478</v>
      </c>
      <c r="I61" s="98">
        <v>0</v>
      </c>
      <c r="J61" s="98">
        <v>0</v>
      </c>
      <c r="K61" s="98">
        <v>0</v>
      </c>
    </row>
    <row r="62" spans="1:11" x14ac:dyDescent="0.2">
      <c r="A62" s="97">
        <v>54</v>
      </c>
      <c r="B62" s="113" t="s">
        <v>107</v>
      </c>
      <c r="C62" s="101" t="s">
        <v>108</v>
      </c>
      <c r="D62" s="106">
        <f t="shared" si="2"/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</row>
    <row r="63" spans="1:11" x14ac:dyDescent="0.2">
      <c r="A63" s="97">
        <v>55</v>
      </c>
      <c r="B63" s="113" t="s">
        <v>109</v>
      </c>
      <c r="C63" s="101" t="s">
        <v>110</v>
      </c>
      <c r="D63" s="106">
        <f t="shared" si="2"/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</row>
    <row r="64" spans="1:11" x14ac:dyDescent="0.2">
      <c r="A64" s="97">
        <v>56</v>
      </c>
      <c r="B64" s="113" t="s">
        <v>111</v>
      </c>
      <c r="C64" s="101" t="s">
        <v>112</v>
      </c>
      <c r="D64" s="106">
        <f t="shared" si="2"/>
        <v>1063018</v>
      </c>
      <c r="E64" s="98">
        <v>0</v>
      </c>
      <c r="F64" s="98">
        <v>0</v>
      </c>
      <c r="G64" s="98">
        <v>858255</v>
      </c>
      <c r="H64" s="98">
        <v>204763</v>
      </c>
      <c r="I64" s="98">
        <v>0</v>
      </c>
      <c r="J64" s="98">
        <v>0</v>
      </c>
      <c r="K64" s="98">
        <v>0</v>
      </c>
    </row>
    <row r="65" spans="1:11" x14ac:dyDescent="0.2">
      <c r="A65" s="97">
        <v>57</v>
      </c>
      <c r="B65" s="112" t="s">
        <v>113</v>
      </c>
      <c r="C65" s="101" t="s">
        <v>363</v>
      </c>
      <c r="D65" s="106">
        <f t="shared" si="2"/>
        <v>1313437</v>
      </c>
      <c r="E65" s="98">
        <v>0</v>
      </c>
      <c r="F65" s="98">
        <v>0</v>
      </c>
      <c r="G65" s="98">
        <v>702756</v>
      </c>
      <c r="H65" s="98">
        <v>610681</v>
      </c>
      <c r="I65" s="98">
        <v>0</v>
      </c>
      <c r="J65" s="98">
        <v>0</v>
      </c>
      <c r="K65" s="98">
        <v>0</v>
      </c>
    </row>
    <row r="66" spans="1:11" ht="17.25" customHeight="1" x14ac:dyDescent="0.2">
      <c r="A66" s="97">
        <v>58</v>
      </c>
      <c r="B66" s="100" t="s">
        <v>115</v>
      </c>
      <c r="C66" s="101" t="s">
        <v>116</v>
      </c>
      <c r="D66" s="106">
        <f t="shared" si="2"/>
        <v>1845510</v>
      </c>
      <c r="E66" s="98">
        <v>0</v>
      </c>
      <c r="F66" s="98">
        <v>0</v>
      </c>
      <c r="G66" s="98">
        <v>987670</v>
      </c>
      <c r="H66" s="98">
        <v>857840</v>
      </c>
      <c r="I66" s="98">
        <v>0</v>
      </c>
      <c r="J66" s="98">
        <v>0</v>
      </c>
      <c r="K66" s="98">
        <v>0</v>
      </c>
    </row>
    <row r="67" spans="1:11" ht="15" customHeight="1" x14ac:dyDescent="0.2">
      <c r="A67" s="97">
        <v>59</v>
      </c>
      <c r="B67" s="112" t="s">
        <v>117</v>
      </c>
      <c r="C67" s="101" t="s">
        <v>364</v>
      </c>
      <c r="D67" s="106">
        <f t="shared" si="2"/>
        <v>1576331</v>
      </c>
      <c r="E67" s="98">
        <v>0</v>
      </c>
      <c r="F67" s="98">
        <v>0</v>
      </c>
      <c r="G67" s="98">
        <v>1229948</v>
      </c>
      <c r="H67" s="98">
        <v>346383</v>
      </c>
      <c r="I67" s="98">
        <v>0</v>
      </c>
      <c r="J67" s="98">
        <v>0</v>
      </c>
      <c r="K67" s="98">
        <v>0</v>
      </c>
    </row>
    <row r="68" spans="1:11" ht="24.75" customHeight="1" x14ac:dyDescent="0.2">
      <c r="A68" s="97">
        <v>60</v>
      </c>
      <c r="B68" s="113" t="s">
        <v>119</v>
      </c>
      <c r="C68" s="101" t="s">
        <v>320</v>
      </c>
      <c r="D68" s="106">
        <f t="shared" si="2"/>
        <v>899191</v>
      </c>
      <c r="E68" s="98">
        <v>0</v>
      </c>
      <c r="F68" s="98">
        <v>0</v>
      </c>
      <c r="G68" s="98">
        <v>481546</v>
      </c>
      <c r="H68" s="98">
        <v>417645</v>
      </c>
      <c r="I68" s="98">
        <v>0</v>
      </c>
      <c r="J68" s="98">
        <v>0</v>
      </c>
      <c r="K68" s="98">
        <v>0</v>
      </c>
    </row>
    <row r="69" spans="1:11" ht="25.5" customHeight="1" x14ac:dyDescent="0.2">
      <c r="A69" s="97">
        <v>61</v>
      </c>
      <c r="B69" s="100" t="s">
        <v>120</v>
      </c>
      <c r="C69" s="101" t="s">
        <v>366</v>
      </c>
      <c r="D69" s="106">
        <f t="shared" si="2"/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</row>
    <row r="70" spans="1:11" ht="27.75" customHeight="1" x14ac:dyDescent="0.2">
      <c r="A70" s="97">
        <v>62</v>
      </c>
      <c r="B70" s="100" t="s">
        <v>122</v>
      </c>
      <c r="C70" s="101" t="s">
        <v>367</v>
      </c>
      <c r="D70" s="106">
        <f t="shared" si="2"/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</row>
    <row r="71" spans="1:11" ht="15.75" customHeight="1" x14ac:dyDescent="0.2">
      <c r="A71" s="97">
        <v>63</v>
      </c>
      <c r="B71" s="112" t="s">
        <v>124</v>
      </c>
      <c r="C71" s="101" t="s">
        <v>368</v>
      </c>
      <c r="D71" s="106">
        <f t="shared" si="2"/>
        <v>5794825</v>
      </c>
      <c r="E71" s="98">
        <v>0</v>
      </c>
      <c r="F71" s="98">
        <v>0</v>
      </c>
      <c r="G71" s="98">
        <v>4004811</v>
      </c>
      <c r="H71" s="98">
        <v>1790014</v>
      </c>
      <c r="I71" s="98">
        <v>0</v>
      </c>
      <c r="J71" s="98">
        <v>0</v>
      </c>
      <c r="K71" s="98">
        <v>0</v>
      </c>
    </row>
    <row r="72" spans="1:11" x14ac:dyDescent="0.2">
      <c r="A72" s="97">
        <v>64</v>
      </c>
      <c r="B72" s="112" t="s">
        <v>126</v>
      </c>
      <c r="C72" s="101" t="s">
        <v>127</v>
      </c>
      <c r="D72" s="106">
        <f t="shared" si="2"/>
        <v>6318927</v>
      </c>
      <c r="E72" s="98">
        <v>3024328</v>
      </c>
      <c r="F72" s="98">
        <v>0</v>
      </c>
      <c r="G72" s="98">
        <v>2388049</v>
      </c>
      <c r="H72" s="98">
        <v>906550</v>
      </c>
      <c r="I72" s="98">
        <v>0</v>
      </c>
      <c r="J72" s="98">
        <v>0</v>
      </c>
      <c r="K72" s="98">
        <v>0</v>
      </c>
    </row>
    <row r="73" spans="1:11" x14ac:dyDescent="0.2">
      <c r="A73" s="97">
        <v>65</v>
      </c>
      <c r="B73" s="112" t="s">
        <v>128</v>
      </c>
      <c r="C73" s="101" t="s">
        <v>369</v>
      </c>
      <c r="D73" s="106">
        <f t="shared" ref="D73:D136" si="3">E73+F73+G73+H73+I73+J73+K73</f>
        <v>8652289</v>
      </c>
      <c r="E73" s="98">
        <v>0</v>
      </c>
      <c r="F73" s="98">
        <v>0</v>
      </c>
      <c r="G73" s="98">
        <v>5499941</v>
      </c>
      <c r="H73" s="98">
        <v>3152348</v>
      </c>
      <c r="I73" s="98">
        <v>0</v>
      </c>
      <c r="J73" s="98">
        <v>0</v>
      </c>
      <c r="K73" s="98">
        <v>0</v>
      </c>
    </row>
    <row r="74" spans="1:11" ht="24" x14ac:dyDescent="0.2">
      <c r="A74" s="97">
        <v>66</v>
      </c>
      <c r="B74" s="112" t="s">
        <v>130</v>
      </c>
      <c r="C74" s="101" t="s">
        <v>370</v>
      </c>
      <c r="D74" s="106">
        <f t="shared" si="3"/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</row>
    <row r="75" spans="1:11" ht="24" x14ac:dyDescent="0.2">
      <c r="A75" s="97">
        <v>67</v>
      </c>
      <c r="B75" s="100" t="s">
        <v>132</v>
      </c>
      <c r="C75" s="101" t="s">
        <v>371</v>
      </c>
      <c r="D75" s="106">
        <f t="shared" si="3"/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</row>
    <row r="76" spans="1:11" ht="24" x14ac:dyDescent="0.2">
      <c r="A76" s="97">
        <v>68</v>
      </c>
      <c r="B76" s="112" t="s">
        <v>134</v>
      </c>
      <c r="C76" s="101" t="s">
        <v>372</v>
      </c>
      <c r="D76" s="106">
        <f t="shared" si="3"/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</row>
    <row r="77" spans="1:11" ht="24" x14ac:dyDescent="0.2">
      <c r="A77" s="97">
        <v>69</v>
      </c>
      <c r="B77" s="112" t="s">
        <v>136</v>
      </c>
      <c r="C77" s="101" t="s">
        <v>373</v>
      </c>
      <c r="D77" s="106">
        <f t="shared" si="3"/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</row>
    <row r="78" spans="1:11" ht="24" x14ac:dyDescent="0.2">
      <c r="A78" s="97">
        <v>70</v>
      </c>
      <c r="B78" s="100" t="s">
        <v>138</v>
      </c>
      <c r="C78" s="101" t="s">
        <v>374</v>
      </c>
      <c r="D78" s="106">
        <f t="shared" si="3"/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</row>
    <row r="79" spans="1:11" ht="24" x14ac:dyDescent="0.2">
      <c r="A79" s="97">
        <v>71</v>
      </c>
      <c r="B79" s="100" t="s">
        <v>140</v>
      </c>
      <c r="C79" s="101" t="s">
        <v>375</v>
      </c>
      <c r="D79" s="106">
        <f t="shared" si="3"/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</row>
    <row r="80" spans="1:11" ht="24" x14ac:dyDescent="0.2">
      <c r="A80" s="97">
        <v>72</v>
      </c>
      <c r="B80" s="100" t="s">
        <v>142</v>
      </c>
      <c r="C80" s="101" t="s">
        <v>376</v>
      </c>
      <c r="D80" s="106">
        <f t="shared" si="3"/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</row>
    <row r="81" spans="1:11" ht="12.75" customHeight="1" x14ac:dyDescent="0.2">
      <c r="A81" s="97">
        <v>73</v>
      </c>
      <c r="B81" s="113" t="s">
        <v>144</v>
      </c>
      <c r="C81" s="101" t="s">
        <v>145</v>
      </c>
      <c r="D81" s="106">
        <f t="shared" si="3"/>
        <v>6306878</v>
      </c>
      <c r="E81" s="98">
        <v>1566072</v>
      </c>
      <c r="F81" s="98">
        <v>0</v>
      </c>
      <c r="G81" s="98">
        <v>3415450</v>
      </c>
      <c r="H81" s="98">
        <v>1325356</v>
      </c>
      <c r="I81" s="98">
        <v>0</v>
      </c>
      <c r="J81" s="98">
        <v>0</v>
      </c>
      <c r="K81" s="98">
        <v>0</v>
      </c>
    </row>
    <row r="82" spans="1:11" x14ac:dyDescent="0.2">
      <c r="A82" s="97">
        <v>74</v>
      </c>
      <c r="B82" s="100" t="s">
        <v>146</v>
      </c>
      <c r="C82" s="101" t="s">
        <v>377</v>
      </c>
      <c r="D82" s="106">
        <f t="shared" si="3"/>
        <v>9223081</v>
      </c>
      <c r="E82" s="98">
        <v>0</v>
      </c>
      <c r="F82" s="98">
        <v>0</v>
      </c>
      <c r="G82" s="98">
        <v>7458359</v>
      </c>
      <c r="H82" s="98">
        <v>1764722</v>
      </c>
      <c r="I82" s="98">
        <v>0</v>
      </c>
      <c r="J82" s="98">
        <v>0</v>
      </c>
      <c r="K82" s="98">
        <v>0</v>
      </c>
    </row>
    <row r="83" spans="1:11" x14ac:dyDescent="0.2">
      <c r="A83" s="97">
        <v>75</v>
      </c>
      <c r="B83" s="113" t="s">
        <v>148</v>
      </c>
      <c r="C83" s="101" t="s">
        <v>149</v>
      </c>
      <c r="D83" s="106">
        <f t="shared" si="3"/>
        <v>12782280</v>
      </c>
      <c r="E83" s="98">
        <v>4035789</v>
      </c>
      <c r="F83" s="98">
        <v>0</v>
      </c>
      <c r="G83" s="98">
        <v>6134382</v>
      </c>
      <c r="H83" s="98">
        <v>2612109</v>
      </c>
      <c r="I83" s="98">
        <v>0</v>
      </c>
      <c r="J83" s="98">
        <v>0</v>
      </c>
      <c r="K83" s="98">
        <v>0</v>
      </c>
    </row>
    <row r="84" spans="1:11" x14ac:dyDescent="0.2">
      <c r="A84" s="97">
        <v>76</v>
      </c>
      <c r="B84" s="100" t="s">
        <v>150</v>
      </c>
      <c r="C84" s="101" t="s">
        <v>151</v>
      </c>
      <c r="D84" s="117">
        <f t="shared" si="3"/>
        <v>1654450</v>
      </c>
      <c r="E84" s="98">
        <v>0</v>
      </c>
      <c r="F84" s="98">
        <v>0</v>
      </c>
      <c r="G84" s="98">
        <v>1198920</v>
      </c>
      <c r="H84" s="98">
        <v>455530</v>
      </c>
      <c r="I84" s="98">
        <v>0</v>
      </c>
      <c r="J84" s="98">
        <v>0</v>
      </c>
      <c r="K84" s="98">
        <v>0</v>
      </c>
    </row>
    <row r="85" spans="1:11" x14ac:dyDescent="0.2">
      <c r="A85" s="97">
        <v>77</v>
      </c>
      <c r="B85" s="100" t="s">
        <v>152</v>
      </c>
      <c r="C85" s="101" t="s">
        <v>153</v>
      </c>
      <c r="D85" s="106">
        <f t="shared" si="3"/>
        <v>131881143</v>
      </c>
      <c r="E85" s="98">
        <v>73767992</v>
      </c>
      <c r="F85" s="98">
        <v>0</v>
      </c>
      <c r="G85" s="98">
        <v>6942069</v>
      </c>
      <c r="H85" s="98">
        <v>5403003</v>
      </c>
      <c r="I85" s="98">
        <v>14234265</v>
      </c>
      <c r="J85" s="98">
        <v>0</v>
      </c>
      <c r="K85" s="98">
        <v>31533814</v>
      </c>
    </row>
    <row r="86" spans="1:11" x14ac:dyDescent="0.2">
      <c r="A86" s="97">
        <v>78</v>
      </c>
      <c r="B86" s="100" t="s">
        <v>154</v>
      </c>
      <c r="C86" s="101" t="s">
        <v>155</v>
      </c>
      <c r="D86" s="106">
        <f t="shared" si="3"/>
        <v>16079045</v>
      </c>
      <c r="E86" s="98">
        <v>5237549</v>
      </c>
      <c r="F86" s="98">
        <v>9483235</v>
      </c>
      <c r="G86" s="98">
        <v>726833</v>
      </c>
      <c r="H86" s="98">
        <v>631428</v>
      </c>
      <c r="I86" s="98">
        <v>0</v>
      </c>
      <c r="J86" s="98">
        <v>0</v>
      </c>
      <c r="K86" s="98">
        <v>0</v>
      </c>
    </row>
    <row r="87" spans="1:11" x14ac:dyDescent="0.2">
      <c r="A87" s="97">
        <v>79</v>
      </c>
      <c r="B87" s="100" t="s">
        <v>156</v>
      </c>
      <c r="C87" s="101" t="s">
        <v>378</v>
      </c>
      <c r="D87" s="106">
        <f t="shared" si="3"/>
        <v>12865576</v>
      </c>
      <c r="E87" s="98">
        <v>1275125</v>
      </c>
      <c r="F87" s="98">
        <v>1857993</v>
      </c>
      <c r="G87" s="98">
        <v>5667346</v>
      </c>
      <c r="H87" s="98">
        <v>4065112</v>
      </c>
      <c r="I87" s="98">
        <v>0</v>
      </c>
      <c r="J87" s="98">
        <v>0</v>
      </c>
      <c r="K87" s="98">
        <v>0</v>
      </c>
    </row>
    <row r="88" spans="1:11" x14ac:dyDescent="0.2">
      <c r="A88" s="97">
        <v>80</v>
      </c>
      <c r="B88" s="100" t="s">
        <v>158</v>
      </c>
      <c r="C88" s="101" t="s">
        <v>159</v>
      </c>
      <c r="D88" s="106">
        <f t="shared" si="3"/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</row>
    <row r="89" spans="1:11" x14ac:dyDescent="0.2">
      <c r="A89" s="97">
        <v>81</v>
      </c>
      <c r="B89" s="112" t="s">
        <v>160</v>
      </c>
      <c r="C89" s="101" t="s">
        <v>379</v>
      </c>
      <c r="D89" s="106">
        <f t="shared" si="3"/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</row>
    <row r="90" spans="1:11" ht="13.5" customHeight="1" x14ac:dyDescent="0.2">
      <c r="A90" s="97">
        <v>82</v>
      </c>
      <c r="B90" s="113" t="s">
        <v>162</v>
      </c>
      <c r="C90" s="101" t="s">
        <v>163</v>
      </c>
      <c r="D90" s="106">
        <f t="shared" si="3"/>
        <v>2748231</v>
      </c>
      <c r="E90" s="98">
        <v>1190740</v>
      </c>
      <c r="F90" s="98">
        <v>467690</v>
      </c>
      <c r="G90" s="98">
        <v>319851</v>
      </c>
      <c r="H90" s="98">
        <v>231289</v>
      </c>
      <c r="I90" s="98">
        <v>0</v>
      </c>
      <c r="J90" s="98">
        <v>0</v>
      </c>
      <c r="K90" s="98">
        <v>538661</v>
      </c>
    </row>
    <row r="91" spans="1:11" ht="24" x14ac:dyDescent="0.2">
      <c r="A91" s="97">
        <v>83</v>
      </c>
      <c r="B91" s="112" t="s">
        <v>164</v>
      </c>
      <c r="C91" s="101" t="s">
        <v>165</v>
      </c>
      <c r="D91" s="106">
        <f t="shared" si="3"/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</row>
    <row r="92" spans="1:11" x14ac:dyDescent="0.2">
      <c r="A92" s="97">
        <v>84</v>
      </c>
      <c r="B92" s="112" t="s">
        <v>166</v>
      </c>
      <c r="C92" s="101" t="s">
        <v>167</v>
      </c>
      <c r="D92" s="106">
        <f t="shared" si="3"/>
        <v>387691</v>
      </c>
      <c r="E92" s="98">
        <v>0</v>
      </c>
      <c r="F92" s="98">
        <v>0</v>
      </c>
      <c r="G92" s="98">
        <v>281250</v>
      </c>
      <c r="H92" s="98">
        <v>106441</v>
      </c>
      <c r="I92" s="98">
        <v>0</v>
      </c>
      <c r="J92" s="98">
        <v>0</v>
      </c>
      <c r="K92" s="98">
        <v>0</v>
      </c>
    </row>
    <row r="93" spans="1:11" x14ac:dyDescent="0.2">
      <c r="A93" s="97">
        <v>85</v>
      </c>
      <c r="B93" s="113" t="s">
        <v>168</v>
      </c>
      <c r="C93" s="101" t="s">
        <v>169</v>
      </c>
      <c r="D93" s="106">
        <f t="shared" si="3"/>
        <v>12051906</v>
      </c>
      <c r="E93" s="98">
        <v>4210277</v>
      </c>
      <c r="F93" s="98">
        <v>0</v>
      </c>
      <c r="G93" s="98">
        <v>5199855</v>
      </c>
      <c r="H93" s="98">
        <v>2641774</v>
      </c>
      <c r="I93" s="98">
        <v>0</v>
      </c>
      <c r="J93" s="98">
        <v>0</v>
      </c>
      <c r="K93" s="98">
        <v>0</v>
      </c>
    </row>
    <row r="94" spans="1:11" x14ac:dyDescent="0.2">
      <c r="A94" s="97">
        <v>86</v>
      </c>
      <c r="B94" s="112" t="s">
        <v>170</v>
      </c>
      <c r="C94" s="101" t="s">
        <v>171</v>
      </c>
      <c r="D94" s="106">
        <f t="shared" si="3"/>
        <v>1031682</v>
      </c>
      <c r="E94" s="98">
        <v>0</v>
      </c>
      <c r="F94" s="98">
        <v>0</v>
      </c>
      <c r="G94" s="98">
        <v>768938</v>
      </c>
      <c r="H94" s="98">
        <v>262744</v>
      </c>
      <c r="I94" s="98">
        <v>0</v>
      </c>
      <c r="J94" s="98">
        <v>0</v>
      </c>
      <c r="K94" s="98">
        <v>0</v>
      </c>
    </row>
    <row r="95" spans="1:11" x14ac:dyDescent="0.2">
      <c r="A95" s="97">
        <v>87</v>
      </c>
      <c r="B95" s="113" t="s">
        <v>172</v>
      </c>
      <c r="C95" s="101" t="s">
        <v>173</v>
      </c>
      <c r="D95" s="106">
        <f t="shared" si="3"/>
        <v>684569</v>
      </c>
      <c r="E95" s="98">
        <v>0</v>
      </c>
      <c r="F95" s="98">
        <v>0</v>
      </c>
      <c r="G95" s="98">
        <v>361339</v>
      </c>
      <c r="H95" s="98">
        <v>323230</v>
      </c>
      <c r="I95" s="98">
        <v>0</v>
      </c>
      <c r="J95" s="98">
        <v>0</v>
      </c>
      <c r="K95" s="98">
        <v>0</v>
      </c>
    </row>
    <row r="96" spans="1:11" x14ac:dyDescent="0.2">
      <c r="A96" s="97">
        <v>88</v>
      </c>
      <c r="B96" s="113" t="s">
        <v>174</v>
      </c>
      <c r="C96" s="101" t="s">
        <v>175</v>
      </c>
      <c r="D96" s="106">
        <f t="shared" si="3"/>
        <v>3574279</v>
      </c>
      <c r="E96" s="98">
        <v>560584</v>
      </c>
      <c r="F96" s="98">
        <v>0</v>
      </c>
      <c r="G96" s="98">
        <v>2155544</v>
      </c>
      <c r="H96" s="98">
        <v>858151</v>
      </c>
      <c r="I96" s="98">
        <v>0</v>
      </c>
      <c r="J96" s="98">
        <v>0</v>
      </c>
      <c r="K96" s="98">
        <v>0</v>
      </c>
    </row>
    <row r="97" spans="1:11" ht="13.5" customHeight="1" x14ac:dyDescent="0.2">
      <c r="A97" s="97">
        <v>89</v>
      </c>
      <c r="B97" s="112" t="s">
        <v>176</v>
      </c>
      <c r="C97" s="101" t="s">
        <v>177</v>
      </c>
      <c r="D97" s="106">
        <f t="shared" si="3"/>
        <v>2160947</v>
      </c>
      <c r="E97" s="98">
        <v>906514</v>
      </c>
      <c r="F97" s="98">
        <v>0</v>
      </c>
      <c r="G97" s="98">
        <v>828793</v>
      </c>
      <c r="H97" s="98">
        <v>425640</v>
      </c>
      <c r="I97" s="98">
        <v>0</v>
      </c>
      <c r="J97" s="98">
        <v>0</v>
      </c>
      <c r="K97" s="98">
        <v>0</v>
      </c>
    </row>
    <row r="98" spans="1:11" ht="14.25" customHeight="1" x14ac:dyDescent="0.2">
      <c r="A98" s="97">
        <v>90</v>
      </c>
      <c r="B98" s="112" t="s">
        <v>178</v>
      </c>
      <c r="C98" s="101" t="s">
        <v>179</v>
      </c>
      <c r="D98" s="106">
        <f t="shared" si="3"/>
        <v>1583838</v>
      </c>
      <c r="E98" s="98">
        <v>0</v>
      </c>
      <c r="F98" s="98">
        <v>0</v>
      </c>
      <c r="G98" s="98">
        <v>1174386</v>
      </c>
      <c r="H98" s="98">
        <v>409452</v>
      </c>
      <c r="I98" s="98">
        <v>0</v>
      </c>
      <c r="J98" s="98">
        <v>0</v>
      </c>
      <c r="K98" s="98">
        <v>0</v>
      </c>
    </row>
    <row r="99" spans="1:11" x14ac:dyDescent="0.2">
      <c r="A99" s="97">
        <v>91</v>
      </c>
      <c r="B99" s="100" t="s">
        <v>180</v>
      </c>
      <c r="C99" s="101" t="s">
        <v>181</v>
      </c>
      <c r="D99" s="106">
        <f t="shared" si="3"/>
        <v>770342</v>
      </c>
      <c r="E99" s="98">
        <v>0</v>
      </c>
      <c r="F99" s="98">
        <v>0</v>
      </c>
      <c r="G99" s="98">
        <v>0</v>
      </c>
      <c r="H99" s="98">
        <v>770342</v>
      </c>
      <c r="I99" s="98">
        <v>0</v>
      </c>
      <c r="J99" s="98">
        <v>0</v>
      </c>
      <c r="K99" s="98">
        <v>0</v>
      </c>
    </row>
    <row r="100" spans="1:11" x14ac:dyDescent="0.2">
      <c r="A100" s="97">
        <v>92</v>
      </c>
      <c r="B100" s="100" t="s">
        <v>182</v>
      </c>
      <c r="C100" s="101" t="s">
        <v>183</v>
      </c>
      <c r="D100" s="106">
        <f t="shared" si="3"/>
        <v>679236</v>
      </c>
      <c r="E100" s="98">
        <v>0</v>
      </c>
      <c r="F100" s="98">
        <v>0</v>
      </c>
      <c r="G100" s="98">
        <v>0</v>
      </c>
      <c r="H100" s="98">
        <v>679236</v>
      </c>
      <c r="I100" s="98">
        <v>0</v>
      </c>
      <c r="J100" s="98">
        <v>0</v>
      </c>
      <c r="K100" s="98">
        <v>0</v>
      </c>
    </row>
    <row r="101" spans="1:11" x14ac:dyDescent="0.2">
      <c r="A101" s="97">
        <v>93</v>
      </c>
      <c r="B101" s="113" t="s">
        <v>184</v>
      </c>
      <c r="C101" s="101" t="s">
        <v>185</v>
      </c>
      <c r="D101" s="106">
        <f t="shared" si="3"/>
        <v>531790</v>
      </c>
      <c r="E101" s="98">
        <v>0</v>
      </c>
      <c r="F101" s="98">
        <v>0</v>
      </c>
      <c r="G101" s="98">
        <v>259332</v>
      </c>
      <c r="H101" s="98">
        <v>272458</v>
      </c>
      <c r="I101" s="98">
        <v>0</v>
      </c>
      <c r="J101" s="98">
        <v>0</v>
      </c>
      <c r="K101" s="98">
        <v>0</v>
      </c>
    </row>
    <row r="102" spans="1:11" x14ac:dyDescent="0.2">
      <c r="A102" s="97">
        <v>94</v>
      </c>
      <c r="B102" s="100" t="s">
        <v>186</v>
      </c>
      <c r="C102" s="101" t="s">
        <v>187</v>
      </c>
      <c r="D102" s="106">
        <f t="shared" si="3"/>
        <v>402310</v>
      </c>
      <c r="E102" s="98">
        <v>0</v>
      </c>
      <c r="F102" s="98">
        <v>0</v>
      </c>
      <c r="G102" s="98">
        <v>0</v>
      </c>
      <c r="H102" s="98">
        <v>402310</v>
      </c>
      <c r="I102" s="98">
        <v>0</v>
      </c>
      <c r="J102" s="98">
        <v>0</v>
      </c>
      <c r="K102" s="98">
        <v>0</v>
      </c>
    </row>
    <row r="103" spans="1:11" x14ac:dyDescent="0.2">
      <c r="A103" s="97">
        <v>95</v>
      </c>
      <c r="B103" s="100" t="s">
        <v>188</v>
      </c>
      <c r="C103" s="101" t="s">
        <v>189</v>
      </c>
      <c r="D103" s="106">
        <f t="shared" si="3"/>
        <v>1610671</v>
      </c>
      <c r="E103" s="98">
        <v>0</v>
      </c>
      <c r="F103" s="98">
        <v>0</v>
      </c>
      <c r="G103" s="98">
        <v>1106803</v>
      </c>
      <c r="H103" s="98">
        <v>503868</v>
      </c>
      <c r="I103" s="98">
        <v>0</v>
      </c>
      <c r="J103" s="98">
        <v>0</v>
      </c>
      <c r="K103" s="98">
        <v>0</v>
      </c>
    </row>
    <row r="104" spans="1:11" x14ac:dyDescent="0.2">
      <c r="A104" s="97">
        <v>96</v>
      </c>
      <c r="B104" s="112" t="s">
        <v>190</v>
      </c>
      <c r="C104" s="101" t="s">
        <v>191</v>
      </c>
      <c r="D104" s="106">
        <f t="shared" si="3"/>
        <v>7428405</v>
      </c>
      <c r="E104" s="98">
        <v>4554561</v>
      </c>
      <c r="F104" s="98">
        <v>0</v>
      </c>
      <c r="G104" s="98">
        <v>2080817</v>
      </c>
      <c r="H104" s="98">
        <v>793027</v>
      </c>
      <c r="I104" s="98">
        <v>0</v>
      </c>
      <c r="J104" s="98">
        <v>0</v>
      </c>
      <c r="K104" s="98">
        <v>0</v>
      </c>
    </row>
    <row r="105" spans="1:11" x14ac:dyDescent="0.2">
      <c r="A105" s="97">
        <v>97</v>
      </c>
      <c r="B105" s="113" t="s">
        <v>192</v>
      </c>
      <c r="C105" s="101" t="s">
        <v>193</v>
      </c>
      <c r="D105" s="117">
        <f t="shared" si="3"/>
        <v>1062489</v>
      </c>
      <c r="E105" s="98">
        <v>0</v>
      </c>
      <c r="F105" s="98">
        <v>0</v>
      </c>
      <c r="G105" s="98">
        <v>770228</v>
      </c>
      <c r="H105" s="98">
        <v>292261</v>
      </c>
      <c r="I105" s="98">
        <v>0</v>
      </c>
      <c r="J105" s="98">
        <v>0</v>
      </c>
      <c r="K105" s="98">
        <v>0</v>
      </c>
    </row>
    <row r="106" spans="1:11" x14ac:dyDescent="0.2">
      <c r="A106" s="97">
        <v>98</v>
      </c>
      <c r="B106" s="113" t="s">
        <v>194</v>
      </c>
      <c r="C106" s="101" t="s">
        <v>195</v>
      </c>
      <c r="D106" s="106">
        <f t="shared" si="3"/>
        <v>1791662</v>
      </c>
      <c r="E106" s="98">
        <v>0</v>
      </c>
      <c r="F106" s="98">
        <v>0</v>
      </c>
      <c r="G106" s="98">
        <v>1273471</v>
      </c>
      <c r="H106" s="98">
        <v>518191</v>
      </c>
      <c r="I106" s="98">
        <v>0</v>
      </c>
      <c r="J106" s="98">
        <v>0</v>
      </c>
      <c r="K106" s="98">
        <v>0</v>
      </c>
    </row>
    <row r="107" spans="1:11" x14ac:dyDescent="0.2">
      <c r="A107" s="97">
        <v>99</v>
      </c>
      <c r="B107" s="100" t="s">
        <v>196</v>
      </c>
      <c r="C107" s="101" t="s">
        <v>197</v>
      </c>
      <c r="D107" s="106">
        <f t="shared" si="3"/>
        <v>4993704</v>
      </c>
      <c r="E107" s="98">
        <v>1272484</v>
      </c>
      <c r="F107" s="98">
        <v>0</v>
      </c>
      <c r="G107" s="98">
        <v>2820687</v>
      </c>
      <c r="H107" s="98">
        <v>900533</v>
      </c>
      <c r="I107" s="98">
        <v>0</v>
      </c>
      <c r="J107" s="98">
        <v>0</v>
      </c>
      <c r="K107" s="98">
        <v>0</v>
      </c>
    </row>
    <row r="108" spans="1:11" x14ac:dyDescent="0.2">
      <c r="A108" s="97">
        <v>100</v>
      </c>
      <c r="B108" s="112" t="s">
        <v>198</v>
      </c>
      <c r="C108" s="101" t="s">
        <v>199</v>
      </c>
      <c r="D108" s="106">
        <f t="shared" si="3"/>
        <v>325636</v>
      </c>
      <c r="E108" s="98">
        <v>0</v>
      </c>
      <c r="F108" s="98">
        <v>0</v>
      </c>
      <c r="G108" s="98">
        <v>0</v>
      </c>
      <c r="H108" s="98">
        <v>325636</v>
      </c>
      <c r="I108" s="98">
        <v>0</v>
      </c>
      <c r="J108" s="98">
        <v>0</v>
      </c>
      <c r="K108" s="98">
        <v>0</v>
      </c>
    </row>
    <row r="109" spans="1:11" x14ac:dyDescent="0.2">
      <c r="A109" s="97">
        <v>101</v>
      </c>
      <c r="B109" s="100" t="s">
        <v>200</v>
      </c>
      <c r="C109" s="101" t="s">
        <v>201</v>
      </c>
      <c r="D109" s="106">
        <f t="shared" si="3"/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</row>
    <row r="110" spans="1:11" x14ac:dyDescent="0.2">
      <c r="A110" s="97">
        <v>102</v>
      </c>
      <c r="B110" s="100" t="s">
        <v>202</v>
      </c>
      <c r="C110" s="101" t="s">
        <v>203</v>
      </c>
      <c r="D110" s="106">
        <f t="shared" si="3"/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</row>
    <row r="111" spans="1:11" x14ac:dyDescent="0.2">
      <c r="A111" s="97">
        <v>103</v>
      </c>
      <c r="B111" s="113" t="s">
        <v>204</v>
      </c>
      <c r="C111" s="101" t="s">
        <v>205</v>
      </c>
      <c r="D111" s="106">
        <f t="shared" si="3"/>
        <v>0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</row>
    <row r="112" spans="1:11" x14ac:dyDescent="0.2">
      <c r="A112" s="97">
        <v>104</v>
      </c>
      <c r="B112" s="113" t="s">
        <v>206</v>
      </c>
      <c r="C112" s="101" t="s">
        <v>207</v>
      </c>
      <c r="D112" s="106">
        <f t="shared" si="3"/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</row>
    <row r="113" spans="1:11" x14ac:dyDescent="0.2">
      <c r="A113" s="97">
        <v>105</v>
      </c>
      <c r="B113" s="113" t="s">
        <v>208</v>
      </c>
      <c r="C113" s="101" t="s">
        <v>209</v>
      </c>
      <c r="D113" s="106">
        <f t="shared" si="3"/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</row>
    <row r="114" spans="1:11" ht="24" x14ac:dyDescent="0.2">
      <c r="A114" s="97">
        <v>106</v>
      </c>
      <c r="B114" s="113" t="s">
        <v>210</v>
      </c>
      <c r="C114" s="101" t="s">
        <v>211</v>
      </c>
      <c r="D114" s="106">
        <f t="shared" si="3"/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</row>
    <row r="115" spans="1:11" x14ac:dyDescent="0.2">
      <c r="A115" s="97">
        <v>107</v>
      </c>
      <c r="B115" s="113" t="s">
        <v>212</v>
      </c>
      <c r="C115" s="101" t="s">
        <v>213</v>
      </c>
      <c r="D115" s="106">
        <f t="shared" si="3"/>
        <v>5453752</v>
      </c>
      <c r="E115" s="98">
        <v>0</v>
      </c>
      <c r="F115" s="98">
        <v>5453752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</row>
    <row r="116" spans="1:11" x14ac:dyDescent="0.2">
      <c r="A116" s="97">
        <v>108</v>
      </c>
      <c r="B116" s="113" t="s">
        <v>214</v>
      </c>
      <c r="C116" s="101" t="s">
        <v>215</v>
      </c>
      <c r="D116" s="106">
        <f t="shared" si="3"/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</row>
    <row r="117" spans="1:11" ht="12" customHeight="1" x14ac:dyDescent="0.2">
      <c r="A117" s="97">
        <v>109</v>
      </c>
      <c r="B117" s="118" t="s">
        <v>216</v>
      </c>
      <c r="C117" s="115" t="s">
        <v>217</v>
      </c>
      <c r="D117" s="106">
        <f t="shared" si="3"/>
        <v>91644033</v>
      </c>
      <c r="E117" s="98">
        <v>14029301</v>
      </c>
      <c r="F117" s="98">
        <v>77614732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</row>
    <row r="118" spans="1:11" x14ac:dyDescent="0.2">
      <c r="A118" s="97">
        <v>110</v>
      </c>
      <c r="B118" s="102" t="s">
        <v>389</v>
      </c>
      <c r="C118" s="115" t="s">
        <v>321</v>
      </c>
      <c r="D118" s="106">
        <f t="shared" si="3"/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</row>
    <row r="119" spans="1:11" x14ac:dyDescent="0.2">
      <c r="A119" s="97">
        <v>111</v>
      </c>
      <c r="B119" s="112" t="s">
        <v>218</v>
      </c>
      <c r="C119" s="101" t="s">
        <v>219</v>
      </c>
      <c r="D119" s="106">
        <f t="shared" si="3"/>
        <v>13100183</v>
      </c>
      <c r="E119" s="98">
        <v>0</v>
      </c>
      <c r="F119" s="98">
        <v>13100183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</row>
    <row r="120" spans="1:11" x14ac:dyDescent="0.2">
      <c r="A120" s="97">
        <v>112</v>
      </c>
      <c r="B120" s="113" t="s">
        <v>220</v>
      </c>
      <c r="C120" s="101" t="s">
        <v>221</v>
      </c>
      <c r="D120" s="106">
        <f t="shared" si="3"/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</row>
    <row r="121" spans="1:11" x14ac:dyDescent="0.2">
      <c r="A121" s="97">
        <v>113</v>
      </c>
      <c r="B121" s="100" t="s">
        <v>222</v>
      </c>
      <c r="C121" s="119" t="s">
        <v>223</v>
      </c>
      <c r="D121" s="106">
        <f t="shared" si="3"/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</row>
    <row r="122" spans="1:11" ht="24" x14ac:dyDescent="0.2">
      <c r="A122" s="97">
        <v>114</v>
      </c>
      <c r="B122" s="113" t="s">
        <v>224</v>
      </c>
      <c r="C122" s="101" t="s">
        <v>225</v>
      </c>
      <c r="D122" s="106">
        <f t="shared" si="3"/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</row>
    <row r="123" spans="1:11" ht="13.5" customHeight="1" x14ac:dyDescent="0.2">
      <c r="A123" s="97">
        <v>115</v>
      </c>
      <c r="B123" s="113" t="s">
        <v>226</v>
      </c>
      <c r="C123" s="101" t="s">
        <v>227</v>
      </c>
      <c r="D123" s="106">
        <f t="shared" si="3"/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</row>
    <row r="124" spans="1:11" x14ac:dyDescent="0.2">
      <c r="A124" s="97">
        <v>116</v>
      </c>
      <c r="B124" s="112" t="s">
        <v>228</v>
      </c>
      <c r="C124" s="101" t="s">
        <v>380</v>
      </c>
      <c r="D124" s="106">
        <f t="shared" si="3"/>
        <v>8322372</v>
      </c>
      <c r="E124" s="98">
        <v>2099149</v>
      </c>
      <c r="F124" s="98">
        <v>6223223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</row>
    <row r="125" spans="1:11" x14ac:dyDescent="0.2">
      <c r="A125" s="97">
        <v>117</v>
      </c>
      <c r="B125" s="112" t="s">
        <v>230</v>
      </c>
      <c r="C125" s="101" t="s">
        <v>231</v>
      </c>
      <c r="D125" s="106">
        <f t="shared" si="3"/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</row>
    <row r="126" spans="1:11" x14ac:dyDescent="0.2">
      <c r="A126" s="97">
        <v>118</v>
      </c>
      <c r="B126" s="112" t="s">
        <v>232</v>
      </c>
      <c r="C126" s="101" t="s">
        <v>233</v>
      </c>
      <c r="D126" s="106">
        <f t="shared" si="3"/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</row>
    <row r="127" spans="1:11" ht="12.75" customHeight="1" x14ac:dyDescent="0.2">
      <c r="A127" s="97">
        <v>119</v>
      </c>
      <c r="B127" s="100" t="s">
        <v>234</v>
      </c>
      <c r="C127" s="101" t="s">
        <v>235</v>
      </c>
      <c r="D127" s="106">
        <f t="shared" si="3"/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</row>
    <row r="128" spans="1:11" x14ac:dyDescent="0.2">
      <c r="A128" s="97">
        <v>120</v>
      </c>
      <c r="B128" s="112" t="s">
        <v>236</v>
      </c>
      <c r="C128" s="101" t="s">
        <v>237</v>
      </c>
      <c r="D128" s="116">
        <f t="shared" si="3"/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</row>
    <row r="129" spans="1:11" x14ac:dyDescent="0.2">
      <c r="A129" s="97">
        <v>121</v>
      </c>
      <c r="B129" s="113" t="s">
        <v>238</v>
      </c>
      <c r="C129" s="101" t="s">
        <v>239</v>
      </c>
      <c r="D129" s="106">
        <f t="shared" si="3"/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</row>
    <row r="130" spans="1:11" x14ac:dyDescent="0.2">
      <c r="A130" s="97">
        <v>122</v>
      </c>
      <c r="B130" s="113" t="s">
        <v>240</v>
      </c>
      <c r="C130" s="101" t="s">
        <v>241</v>
      </c>
      <c r="D130" s="106">
        <f t="shared" si="3"/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</row>
    <row r="131" spans="1:11" x14ac:dyDescent="0.2">
      <c r="A131" s="97">
        <v>123</v>
      </c>
      <c r="B131" s="113" t="s">
        <v>242</v>
      </c>
      <c r="C131" s="101" t="s">
        <v>322</v>
      </c>
      <c r="D131" s="106">
        <f t="shared" si="3"/>
        <v>138653477</v>
      </c>
      <c r="E131" s="98">
        <v>44175754</v>
      </c>
      <c r="F131" s="98">
        <v>44937798</v>
      </c>
      <c r="G131" s="98">
        <v>3235818</v>
      </c>
      <c r="H131" s="98">
        <v>4376717</v>
      </c>
      <c r="I131" s="98">
        <v>19090043</v>
      </c>
      <c r="J131" s="98">
        <v>0</v>
      </c>
      <c r="K131" s="98">
        <v>22837347</v>
      </c>
    </row>
    <row r="132" spans="1:11" x14ac:dyDescent="0.2">
      <c r="A132" s="97">
        <v>124</v>
      </c>
      <c r="B132" s="113" t="s">
        <v>243</v>
      </c>
      <c r="C132" s="101" t="s">
        <v>244</v>
      </c>
      <c r="D132" s="106">
        <f t="shared" si="3"/>
        <v>246159413</v>
      </c>
      <c r="E132" s="98">
        <v>94627338</v>
      </c>
      <c r="F132" s="98">
        <v>75105540</v>
      </c>
      <c r="G132" s="98">
        <v>1504830</v>
      </c>
      <c r="H132" s="98">
        <v>13885885</v>
      </c>
      <c r="I132" s="98">
        <v>44575499</v>
      </c>
      <c r="J132" s="98">
        <v>0</v>
      </c>
      <c r="K132" s="98">
        <v>16460321</v>
      </c>
    </row>
    <row r="133" spans="1:11" ht="12" customHeight="1" x14ac:dyDescent="0.2">
      <c r="A133" s="97">
        <v>125</v>
      </c>
      <c r="B133" s="113" t="s">
        <v>245</v>
      </c>
      <c r="C133" s="101" t="s">
        <v>246</v>
      </c>
      <c r="D133" s="106">
        <f t="shared" si="3"/>
        <v>19469954</v>
      </c>
      <c r="E133" s="98">
        <v>14470404</v>
      </c>
      <c r="F133" s="98">
        <v>0</v>
      </c>
      <c r="G133" s="98">
        <v>4999550</v>
      </c>
      <c r="H133" s="98">
        <v>0</v>
      </c>
      <c r="I133" s="98">
        <v>0</v>
      </c>
      <c r="J133" s="98">
        <v>0</v>
      </c>
      <c r="K133" s="98">
        <v>0</v>
      </c>
    </row>
    <row r="134" spans="1:11" x14ac:dyDescent="0.2">
      <c r="A134" s="97">
        <v>126</v>
      </c>
      <c r="B134" s="100" t="s">
        <v>247</v>
      </c>
      <c r="C134" s="101" t="s">
        <v>248</v>
      </c>
      <c r="D134" s="106">
        <f t="shared" si="3"/>
        <v>25857686</v>
      </c>
      <c r="E134" s="98">
        <v>4435000</v>
      </c>
      <c r="F134" s="98">
        <v>14327050</v>
      </c>
      <c r="G134" s="98">
        <v>1254025</v>
      </c>
      <c r="H134" s="98">
        <v>5841611</v>
      </c>
      <c r="I134" s="98">
        <v>0</v>
      </c>
      <c r="J134" s="98">
        <v>0</v>
      </c>
      <c r="K134" s="98">
        <v>0</v>
      </c>
    </row>
    <row r="135" spans="1:11" x14ac:dyDescent="0.2">
      <c r="A135" s="97">
        <v>127</v>
      </c>
      <c r="B135" s="113" t="s">
        <v>249</v>
      </c>
      <c r="C135" s="101" t="s">
        <v>250</v>
      </c>
      <c r="D135" s="106">
        <f t="shared" si="3"/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</row>
    <row r="136" spans="1:11" x14ac:dyDescent="0.2">
      <c r="A136" s="97">
        <v>128</v>
      </c>
      <c r="B136" s="100" t="s">
        <v>251</v>
      </c>
      <c r="C136" s="101" t="s">
        <v>323</v>
      </c>
      <c r="D136" s="106">
        <f t="shared" si="3"/>
        <v>30313424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30313424</v>
      </c>
    </row>
    <row r="137" spans="1:11" ht="11.25" customHeight="1" x14ac:dyDescent="0.2">
      <c r="A137" s="97">
        <v>129</v>
      </c>
      <c r="B137" s="100" t="s">
        <v>252</v>
      </c>
      <c r="C137" s="101" t="s">
        <v>253</v>
      </c>
      <c r="D137" s="106">
        <f t="shared" ref="D137:D145" si="4">E137+F137+G137+H137+I137+J137+K137</f>
        <v>14836924</v>
      </c>
      <c r="E137" s="98">
        <v>0</v>
      </c>
      <c r="F137" s="98">
        <v>14485797</v>
      </c>
      <c r="G137" s="98">
        <v>351127</v>
      </c>
      <c r="H137" s="98">
        <v>0</v>
      </c>
      <c r="I137" s="98">
        <v>0</v>
      </c>
      <c r="J137" s="98">
        <v>0</v>
      </c>
      <c r="K137" s="98">
        <v>0</v>
      </c>
    </row>
    <row r="138" spans="1:11" x14ac:dyDescent="0.2">
      <c r="A138" s="97">
        <v>130</v>
      </c>
      <c r="B138" s="113" t="s">
        <v>254</v>
      </c>
      <c r="C138" s="101" t="s">
        <v>255</v>
      </c>
      <c r="D138" s="106">
        <f t="shared" si="4"/>
        <v>60580364</v>
      </c>
      <c r="E138" s="98">
        <v>0</v>
      </c>
      <c r="F138" s="98">
        <v>0</v>
      </c>
      <c r="G138" s="98">
        <v>0</v>
      </c>
      <c r="H138" s="98">
        <v>0</v>
      </c>
      <c r="I138" s="98">
        <v>0</v>
      </c>
      <c r="J138" s="98">
        <v>33041004</v>
      </c>
      <c r="K138" s="98">
        <v>27539360</v>
      </c>
    </row>
    <row r="139" spans="1:11" x14ac:dyDescent="0.2">
      <c r="A139" s="97">
        <v>131</v>
      </c>
      <c r="B139" s="113" t="s">
        <v>256</v>
      </c>
      <c r="C139" s="101" t="s">
        <v>257</v>
      </c>
      <c r="D139" s="106">
        <f t="shared" si="4"/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</row>
    <row r="140" spans="1:11" x14ac:dyDescent="0.2">
      <c r="A140" s="97">
        <v>132</v>
      </c>
      <c r="B140" s="113" t="s">
        <v>258</v>
      </c>
      <c r="C140" s="101" t="s">
        <v>259</v>
      </c>
      <c r="D140" s="106">
        <f t="shared" si="4"/>
        <v>9481642</v>
      </c>
      <c r="E140" s="98">
        <v>7019293</v>
      </c>
      <c r="F140" s="98">
        <v>0</v>
      </c>
      <c r="G140" s="98">
        <v>1055167</v>
      </c>
      <c r="H140" s="98">
        <v>1407182</v>
      </c>
      <c r="I140" s="98">
        <v>0</v>
      </c>
      <c r="J140" s="98">
        <v>0</v>
      </c>
      <c r="K140" s="98">
        <v>0</v>
      </c>
    </row>
    <row r="141" spans="1:11" ht="13.5" customHeight="1" x14ac:dyDescent="0.2">
      <c r="A141" s="97">
        <v>133</v>
      </c>
      <c r="B141" s="100" t="s">
        <v>260</v>
      </c>
      <c r="C141" s="101" t="s">
        <v>324</v>
      </c>
      <c r="D141" s="106">
        <f t="shared" si="4"/>
        <v>96781817</v>
      </c>
      <c r="E141" s="98">
        <v>22619411</v>
      </c>
      <c r="F141" s="98">
        <v>57350180</v>
      </c>
      <c r="G141" s="98">
        <v>3021508</v>
      </c>
      <c r="H141" s="98">
        <v>1799973</v>
      </c>
      <c r="I141" s="98">
        <v>0</v>
      </c>
      <c r="J141" s="98">
        <v>0</v>
      </c>
      <c r="K141" s="98">
        <v>11990745</v>
      </c>
    </row>
    <row r="142" spans="1:11" x14ac:dyDescent="0.2">
      <c r="A142" s="97">
        <v>134</v>
      </c>
      <c r="B142" s="112" t="s">
        <v>261</v>
      </c>
      <c r="C142" s="101" t="s">
        <v>262</v>
      </c>
      <c r="D142" s="106">
        <f t="shared" si="4"/>
        <v>44061048</v>
      </c>
      <c r="E142" s="98">
        <v>6273420</v>
      </c>
      <c r="F142" s="98">
        <v>6418085</v>
      </c>
      <c r="G142" s="98">
        <v>4843965</v>
      </c>
      <c r="H142" s="98">
        <v>4122970</v>
      </c>
      <c r="I142" s="98">
        <v>9004129</v>
      </c>
      <c r="J142" s="98">
        <v>0</v>
      </c>
      <c r="K142" s="98">
        <v>13398479</v>
      </c>
    </row>
    <row r="143" spans="1:11" x14ac:dyDescent="0.2">
      <c r="A143" s="97">
        <v>135</v>
      </c>
      <c r="B143" s="113" t="s">
        <v>263</v>
      </c>
      <c r="C143" s="101" t="s">
        <v>264</v>
      </c>
      <c r="D143" s="106">
        <f t="shared" si="4"/>
        <v>46071021</v>
      </c>
      <c r="E143" s="98">
        <v>10942032</v>
      </c>
      <c r="F143" s="98">
        <v>0</v>
      </c>
      <c r="G143" s="98">
        <v>0</v>
      </c>
      <c r="H143" s="98">
        <v>0</v>
      </c>
      <c r="I143" s="98">
        <v>0</v>
      </c>
      <c r="J143" s="98">
        <v>0</v>
      </c>
      <c r="K143" s="98">
        <v>35128989</v>
      </c>
    </row>
    <row r="144" spans="1:11" x14ac:dyDescent="0.2">
      <c r="A144" s="97">
        <v>136</v>
      </c>
      <c r="B144" s="100" t="s">
        <v>265</v>
      </c>
      <c r="C144" s="101" t="s">
        <v>266</v>
      </c>
      <c r="D144" s="106">
        <f t="shared" si="4"/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</row>
    <row r="145" spans="1:11" ht="14.25" customHeight="1" x14ac:dyDescent="0.2">
      <c r="A145" s="97">
        <v>137</v>
      </c>
      <c r="B145" s="120" t="s">
        <v>267</v>
      </c>
      <c r="C145" s="121" t="s">
        <v>268</v>
      </c>
      <c r="D145" s="106">
        <f t="shared" si="4"/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3" sqref="H3"/>
    </sheetView>
  </sheetViews>
  <sheetFormatPr defaultRowHeight="12" x14ac:dyDescent="0.2"/>
  <cols>
    <col min="1" max="1" width="4.7109375" style="39" customWidth="1"/>
    <col min="2" max="2" width="9.28515625" style="39" customWidth="1"/>
    <col min="3" max="3" width="34.5703125" style="60" customWidth="1"/>
    <col min="4" max="4" width="11.85546875" style="39" customWidth="1"/>
    <col min="5" max="5" width="13" style="39" customWidth="1"/>
    <col min="6" max="7" width="11" style="39" customWidth="1"/>
    <col min="8" max="8" width="12.140625" style="39" customWidth="1"/>
    <col min="9" max="9" width="11.7109375" style="3" customWidth="1"/>
    <col min="10" max="16384" width="9.140625" style="3"/>
  </cols>
  <sheetData>
    <row r="2" spans="1:10" ht="30" customHeight="1" x14ac:dyDescent="0.2">
      <c r="A2" s="287" t="s">
        <v>333</v>
      </c>
      <c r="B2" s="287"/>
      <c r="C2" s="287"/>
      <c r="D2" s="287"/>
      <c r="E2" s="287"/>
      <c r="F2" s="287"/>
      <c r="G2" s="287"/>
      <c r="H2" s="287"/>
      <c r="I2" s="156"/>
      <c r="J2" s="156"/>
    </row>
    <row r="3" spans="1:10" x14ac:dyDescent="0.2">
      <c r="C3" s="4"/>
      <c r="D3" s="4"/>
      <c r="H3" s="203" t="s">
        <v>293</v>
      </c>
    </row>
    <row r="4" spans="1:10" s="5" customFormat="1" ht="16.5" customHeight="1" x14ac:dyDescent="0.2">
      <c r="A4" s="266" t="s">
        <v>0</v>
      </c>
      <c r="B4" s="266" t="s">
        <v>1</v>
      </c>
      <c r="C4" s="266" t="s">
        <v>2</v>
      </c>
      <c r="D4" s="288" t="s">
        <v>270</v>
      </c>
      <c r="E4" s="277" t="s">
        <v>316</v>
      </c>
      <c r="F4" s="290"/>
      <c r="G4" s="290"/>
      <c r="H4" s="278"/>
    </row>
    <row r="5" spans="1:10" ht="29.25" customHeight="1" x14ac:dyDescent="0.2">
      <c r="A5" s="268"/>
      <c r="B5" s="268"/>
      <c r="C5" s="268"/>
      <c r="D5" s="289"/>
      <c r="E5" s="149" t="s">
        <v>279</v>
      </c>
      <c r="F5" s="149" t="s">
        <v>280</v>
      </c>
      <c r="G5" s="149" t="s">
        <v>281</v>
      </c>
      <c r="H5" s="149" t="s">
        <v>282</v>
      </c>
    </row>
    <row r="6" spans="1:10" ht="13.5" customHeight="1" x14ac:dyDescent="0.2">
      <c r="A6" s="155">
        <v>1</v>
      </c>
      <c r="B6" s="157">
        <v>2</v>
      </c>
      <c r="C6" s="158">
        <v>3</v>
      </c>
      <c r="D6" s="159">
        <v>4</v>
      </c>
      <c r="E6" s="152">
        <v>5</v>
      </c>
      <c r="F6" s="152">
        <v>6</v>
      </c>
      <c r="G6" s="152">
        <v>7</v>
      </c>
      <c r="H6" s="152">
        <v>8</v>
      </c>
    </row>
    <row r="7" spans="1:10" ht="12" customHeight="1" x14ac:dyDescent="0.2">
      <c r="A7" s="222" t="s">
        <v>270</v>
      </c>
      <c r="B7" s="223"/>
      <c r="C7" s="291"/>
      <c r="D7" s="70">
        <f>D9+D8</f>
        <v>320791888</v>
      </c>
      <c r="E7" s="70">
        <f t="shared" ref="E7:H7" si="0">E9+E8</f>
        <v>27020080</v>
      </c>
      <c r="F7" s="70">
        <f t="shared" si="0"/>
        <v>1612000</v>
      </c>
      <c r="G7" s="70">
        <f t="shared" si="0"/>
        <v>245655693</v>
      </c>
      <c r="H7" s="70">
        <f t="shared" si="0"/>
        <v>46504115</v>
      </c>
      <c r="I7" s="29"/>
      <c r="J7" s="29"/>
    </row>
    <row r="8" spans="1:10" ht="12" customHeight="1" x14ac:dyDescent="0.2">
      <c r="A8" s="219" t="s">
        <v>269</v>
      </c>
      <c r="B8" s="220"/>
      <c r="C8" s="221"/>
      <c r="D8" s="133">
        <f t="shared" ref="D8" si="1">E8+F8+G8+H8</f>
        <v>0</v>
      </c>
      <c r="E8" s="21">
        <v>0</v>
      </c>
      <c r="F8" s="21">
        <v>0</v>
      </c>
      <c r="G8" s="21">
        <v>0</v>
      </c>
      <c r="H8" s="21">
        <v>0</v>
      </c>
      <c r="I8" s="29"/>
      <c r="J8" s="29"/>
    </row>
    <row r="9" spans="1:10" ht="12" customHeight="1" x14ac:dyDescent="0.2">
      <c r="A9" s="219" t="s">
        <v>313</v>
      </c>
      <c r="B9" s="220"/>
      <c r="C9" s="221"/>
      <c r="D9" s="70">
        <f>SUM(D10:D146)</f>
        <v>320791888</v>
      </c>
      <c r="E9" s="70">
        <f>SUM(E10:E146)</f>
        <v>27020080</v>
      </c>
      <c r="F9" s="70">
        <f>SUM(F10:F146)</f>
        <v>1612000</v>
      </c>
      <c r="G9" s="70">
        <f>SUM(G10:G146)</f>
        <v>245655693</v>
      </c>
      <c r="H9" s="70">
        <f>SUM(H10:H146)</f>
        <v>46504115</v>
      </c>
      <c r="I9" s="29"/>
      <c r="J9" s="29"/>
    </row>
    <row r="10" spans="1:10" ht="12" customHeight="1" x14ac:dyDescent="0.2">
      <c r="A10" s="45">
        <v>1</v>
      </c>
      <c r="B10" s="6" t="s">
        <v>3</v>
      </c>
      <c r="C10" s="7" t="s">
        <v>4</v>
      </c>
      <c r="D10" s="20">
        <f>E10+F10+G10+H10</f>
        <v>0</v>
      </c>
      <c r="E10" s="27">
        <v>0</v>
      </c>
      <c r="F10" s="27">
        <v>0</v>
      </c>
      <c r="G10" s="27">
        <v>0</v>
      </c>
      <c r="H10" s="27">
        <v>0</v>
      </c>
      <c r="I10" s="29"/>
      <c r="J10" s="29"/>
    </row>
    <row r="11" spans="1:10" x14ac:dyDescent="0.2">
      <c r="A11" s="45">
        <v>2</v>
      </c>
      <c r="B11" s="9" t="s">
        <v>5</v>
      </c>
      <c r="C11" s="7" t="s">
        <v>6</v>
      </c>
      <c r="D11" s="20">
        <f t="shared" ref="D11:D74" si="2">E11+F11+G11+H11</f>
        <v>0</v>
      </c>
      <c r="E11" s="27">
        <v>0</v>
      </c>
      <c r="F11" s="27">
        <v>0</v>
      </c>
      <c r="G11" s="27">
        <v>0</v>
      </c>
      <c r="H11" s="27">
        <v>0</v>
      </c>
      <c r="I11" s="29"/>
      <c r="J11" s="29"/>
    </row>
    <row r="12" spans="1:10" x14ac:dyDescent="0.2">
      <c r="A12" s="45">
        <v>3</v>
      </c>
      <c r="B12" s="66" t="s">
        <v>7</v>
      </c>
      <c r="C12" s="10" t="s">
        <v>8</v>
      </c>
      <c r="D12" s="67">
        <f t="shared" si="2"/>
        <v>1294240</v>
      </c>
      <c r="E12" s="27">
        <v>0</v>
      </c>
      <c r="F12" s="27">
        <v>0</v>
      </c>
      <c r="G12" s="27">
        <v>0</v>
      </c>
      <c r="H12" s="27">
        <v>1294240</v>
      </c>
      <c r="I12" s="29"/>
      <c r="J12" s="29"/>
    </row>
    <row r="13" spans="1:10" ht="14.25" customHeight="1" x14ac:dyDescent="0.2">
      <c r="A13" s="45">
        <v>4</v>
      </c>
      <c r="B13" s="6" t="s">
        <v>9</v>
      </c>
      <c r="C13" s="7" t="s">
        <v>10</v>
      </c>
      <c r="D13" s="20">
        <f t="shared" si="2"/>
        <v>0</v>
      </c>
      <c r="E13" s="27">
        <v>0</v>
      </c>
      <c r="F13" s="27">
        <v>0</v>
      </c>
      <c r="G13" s="27">
        <v>0</v>
      </c>
      <c r="H13" s="27">
        <v>0</v>
      </c>
      <c r="I13" s="29"/>
      <c r="J13" s="29"/>
    </row>
    <row r="14" spans="1:10" x14ac:dyDescent="0.2">
      <c r="A14" s="45">
        <v>5</v>
      </c>
      <c r="B14" s="6" t="s">
        <v>11</v>
      </c>
      <c r="C14" s="7" t="s">
        <v>12</v>
      </c>
      <c r="D14" s="20">
        <f t="shared" si="2"/>
        <v>0</v>
      </c>
      <c r="E14" s="27">
        <v>0</v>
      </c>
      <c r="F14" s="27">
        <v>0</v>
      </c>
      <c r="G14" s="27">
        <v>0</v>
      </c>
      <c r="H14" s="27">
        <v>0</v>
      </c>
      <c r="I14" s="29"/>
      <c r="J14" s="29"/>
    </row>
    <row r="15" spans="1:10" x14ac:dyDescent="0.2">
      <c r="A15" s="45">
        <v>6</v>
      </c>
      <c r="B15" s="66" t="s">
        <v>13</v>
      </c>
      <c r="C15" s="10" t="s">
        <v>14</v>
      </c>
      <c r="D15" s="67">
        <f t="shared" si="2"/>
        <v>3029100</v>
      </c>
      <c r="E15" s="27">
        <v>0</v>
      </c>
      <c r="F15" s="27">
        <v>0</v>
      </c>
      <c r="G15" s="27">
        <v>0</v>
      </c>
      <c r="H15" s="27">
        <v>3029100</v>
      </c>
      <c r="I15" s="29"/>
      <c r="J15" s="29"/>
    </row>
    <row r="16" spans="1:10" x14ac:dyDescent="0.2">
      <c r="A16" s="45">
        <v>7</v>
      </c>
      <c r="B16" s="11" t="s">
        <v>15</v>
      </c>
      <c r="C16" s="12" t="s">
        <v>16</v>
      </c>
      <c r="D16" s="68">
        <f t="shared" si="2"/>
        <v>0</v>
      </c>
      <c r="E16" s="27">
        <v>0</v>
      </c>
      <c r="F16" s="27">
        <v>0</v>
      </c>
      <c r="G16" s="27">
        <v>0</v>
      </c>
      <c r="H16" s="27">
        <v>0</v>
      </c>
      <c r="I16" s="29"/>
      <c r="J16" s="29"/>
    </row>
    <row r="17" spans="1:10" x14ac:dyDescent="0.2">
      <c r="A17" s="45">
        <v>8</v>
      </c>
      <c r="B17" s="66" t="s">
        <v>17</v>
      </c>
      <c r="C17" s="10" t="s">
        <v>18</v>
      </c>
      <c r="D17" s="67">
        <f t="shared" si="2"/>
        <v>0</v>
      </c>
      <c r="E17" s="27">
        <v>0</v>
      </c>
      <c r="F17" s="27">
        <v>0</v>
      </c>
      <c r="G17" s="27">
        <v>0</v>
      </c>
      <c r="H17" s="27">
        <v>0</v>
      </c>
      <c r="I17" s="29"/>
      <c r="J17" s="29"/>
    </row>
    <row r="18" spans="1:10" x14ac:dyDescent="0.2">
      <c r="A18" s="45">
        <v>9</v>
      </c>
      <c r="B18" s="66" t="s">
        <v>19</v>
      </c>
      <c r="C18" s="10" t="s">
        <v>20</v>
      </c>
      <c r="D18" s="67">
        <f t="shared" si="2"/>
        <v>0</v>
      </c>
      <c r="E18" s="27">
        <v>0</v>
      </c>
      <c r="F18" s="27">
        <v>0</v>
      </c>
      <c r="G18" s="27">
        <v>0</v>
      </c>
      <c r="H18" s="27">
        <v>0</v>
      </c>
      <c r="I18" s="29"/>
      <c r="J18" s="29"/>
    </row>
    <row r="19" spans="1:10" x14ac:dyDescent="0.2">
      <c r="A19" s="45">
        <v>10</v>
      </c>
      <c r="B19" s="66" t="s">
        <v>21</v>
      </c>
      <c r="C19" s="10" t="s">
        <v>22</v>
      </c>
      <c r="D19" s="67">
        <f t="shared" si="2"/>
        <v>0</v>
      </c>
      <c r="E19" s="27">
        <v>0</v>
      </c>
      <c r="F19" s="27">
        <v>0</v>
      </c>
      <c r="G19" s="27">
        <v>0</v>
      </c>
      <c r="H19" s="27">
        <v>0</v>
      </c>
      <c r="I19" s="29"/>
      <c r="J19" s="29"/>
    </row>
    <row r="20" spans="1:10" x14ac:dyDescent="0.2">
      <c r="A20" s="45">
        <v>11</v>
      </c>
      <c r="B20" s="66" t="s">
        <v>23</v>
      </c>
      <c r="C20" s="10" t="s">
        <v>24</v>
      </c>
      <c r="D20" s="67">
        <f t="shared" si="2"/>
        <v>0</v>
      </c>
      <c r="E20" s="27">
        <v>0</v>
      </c>
      <c r="F20" s="27">
        <v>0</v>
      </c>
      <c r="G20" s="27">
        <v>0</v>
      </c>
      <c r="H20" s="27">
        <v>0</v>
      </c>
      <c r="I20" s="29"/>
      <c r="J20" s="29"/>
    </row>
    <row r="21" spans="1:10" x14ac:dyDescent="0.2">
      <c r="A21" s="45">
        <v>12</v>
      </c>
      <c r="B21" s="66" t="s">
        <v>25</v>
      </c>
      <c r="C21" s="10" t="s">
        <v>26</v>
      </c>
      <c r="D21" s="67">
        <f t="shared" si="2"/>
        <v>0</v>
      </c>
      <c r="E21" s="27">
        <v>0</v>
      </c>
      <c r="F21" s="27">
        <v>0</v>
      </c>
      <c r="G21" s="27">
        <v>0</v>
      </c>
      <c r="H21" s="27">
        <v>0</v>
      </c>
      <c r="I21" s="29"/>
      <c r="J21" s="29"/>
    </row>
    <row r="22" spans="1:10" x14ac:dyDescent="0.2">
      <c r="A22" s="45">
        <v>13</v>
      </c>
      <c r="B22" s="66" t="s">
        <v>390</v>
      </c>
      <c r="C22" s="7" t="s">
        <v>356</v>
      </c>
      <c r="D22" s="67">
        <f t="shared" si="2"/>
        <v>0</v>
      </c>
      <c r="E22" s="27"/>
      <c r="F22" s="27"/>
      <c r="G22" s="27"/>
      <c r="H22" s="27"/>
      <c r="I22" s="29"/>
      <c r="J22" s="29"/>
    </row>
    <row r="23" spans="1:10" x14ac:dyDescent="0.2">
      <c r="A23" s="45">
        <v>14</v>
      </c>
      <c r="B23" s="6" t="s">
        <v>27</v>
      </c>
      <c r="C23" s="10" t="s">
        <v>28</v>
      </c>
      <c r="D23" s="67">
        <f t="shared" si="2"/>
        <v>0</v>
      </c>
      <c r="E23" s="27">
        <v>0</v>
      </c>
      <c r="F23" s="27">
        <v>0</v>
      </c>
      <c r="G23" s="27">
        <v>0</v>
      </c>
      <c r="H23" s="27">
        <v>0</v>
      </c>
      <c r="I23" s="29"/>
      <c r="J23" s="29"/>
    </row>
    <row r="24" spans="1:10" x14ac:dyDescent="0.2">
      <c r="A24" s="45">
        <v>15</v>
      </c>
      <c r="B24" s="66" t="s">
        <v>29</v>
      </c>
      <c r="C24" s="10" t="s">
        <v>30</v>
      </c>
      <c r="D24" s="67">
        <f t="shared" si="2"/>
        <v>0</v>
      </c>
      <c r="E24" s="27">
        <v>0</v>
      </c>
      <c r="F24" s="27">
        <v>0</v>
      </c>
      <c r="G24" s="27">
        <v>0</v>
      </c>
      <c r="H24" s="27">
        <v>0</v>
      </c>
      <c r="I24" s="29"/>
      <c r="J24" s="29"/>
    </row>
    <row r="25" spans="1:10" x14ac:dyDescent="0.2">
      <c r="A25" s="45">
        <v>16</v>
      </c>
      <c r="B25" s="66" t="s">
        <v>31</v>
      </c>
      <c r="C25" s="10" t="s">
        <v>32</v>
      </c>
      <c r="D25" s="67">
        <f t="shared" si="2"/>
        <v>0</v>
      </c>
      <c r="E25" s="27">
        <v>0</v>
      </c>
      <c r="F25" s="27">
        <v>0</v>
      </c>
      <c r="G25" s="27">
        <v>0</v>
      </c>
      <c r="H25" s="27">
        <v>0</v>
      </c>
      <c r="I25" s="29"/>
      <c r="J25" s="29"/>
    </row>
    <row r="26" spans="1:10" x14ac:dyDescent="0.2">
      <c r="A26" s="45">
        <v>17</v>
      </c>
      <c r="B26" s="66" t="s">
        <v>33</v>
      </c>
      <c r="C26" s="10" t="s">
        <v>34</v>
      </c>
      <c r="D26" s="67">
        <f t="shared" si="2"/>
        <v>0</v>
      </c>
      <c r="E26" s="27">
        <v>0</v>
      </c>
      <c r="F26" s="27">
        <v>0</v>
      </c>
      <c r="G26" s="27">
        <v>0</v>
      </c>
      <c r="H26" s="27">
        <v>0</v>
      </c>
      <c r="I26" s="29"/>
      <c r="J26" s="29"/>
    </row>
    <row r="27" spans="1:10" x14ac:dyDescent="0.2">
      <c r="A27" s="45">
        <v>18</v>
      </c>
      <c r="B27" s="66" t="s">
        <v>35</v>
      </c>
      <c r="C27" s="10" t="s">
        <v>36</v>
      </c>
      <c r="D27" s="67">
        <f t="shared" si="2"/>
        <v>2387150</v>
      </c>
      <c r="E27" s="27">
        <v>0</v>
      </c>
      <c r="F27" s="27">
        <v>0</v>
      </c>
      <c r="G27" s="27">
        <v>0</v>
      </c>
      <c r="H27" s="27">
        <v>2387150</v>
      </c>
      <c r="I27" s="29"/>
      <c r="J27" s="29"/>
    </row>
    <row r="28" spans="1:10" x14ac:dyDescent="0.2">
      <c r="A28" s="45">
        <v>19</v>
      </c>
      <c r="B28" s="6" t="s">
        <v>37</v>
      </c>
      <c r="C28" s="7" t="s">
        <v>38</v>
      </c>
      <c r="D28" s="20">
        <f t="shared" si="2"/>
        <v>0</v>
      </c>
      <c r="E28" s="27">
        <v>0</v>
      </c>
      <c r="F28" s="27">
        <v>0</v>
      </c>
      <c r="G28" s="27">
        <v>0</v>
      </c>
      <c r="H28" s="27">
        <v>0</v>
      </c>
      <c r="I28" s="29"/>
      <c r="J28" s="29"/>
    </row>
    <row r="29" spans="1:10" x14ac:dyDescent="0.2">
      <c r="A29" s="45">
        <v>20</v>
      </c>
      <c r="B29" s="6" t="s">
        <v>39</v>
      </c>
      <c r="C29" s="7" t="s">
        <v>40</v>
      </c>
      <c r="D29" s="20">
        <f t="shared" si="2"/>
        <v>0</v>
      </c>
      <c r="E29" s="27">
        <v>0</v>
      </c>
      <c r="F29" s="27">
        <v>0</v>
      </c>
      <c r="G29" s="27">
        <v>0</v>
      </c>
      <c r="H29" s="27">
        <v>0</v>
      </c>
      <c r="I29" s="29"/>
      <c r="J29" s="29"/>
    </row>
    <row r="30" spans="1:10" x14ac:dyDescent="0.2">
      <c r="A30" s="45">
        <v>21</v>
      </c>
      <c r="B30" s="6" t="s">
        <v>41</v>
      </c>
      <c r="C30" s="7" t="s">
        <v>42</v>
      </c>
      <c r="D30" s="20">
        <f t="shared" si="2"/>
        <v>0</v>
      </c>
      <c r="E30" s="27">
        <v>0</v>
      </c>
      <c r="F30" s="27">
        <v>0</v>
      </c>
      <c r="G30" s="27">
        <v>0</v>
      </c>
      <c r="H30" s="27">
        <v>0</v>
      </c>
      <c r="I30" s="29"/>
      <c r="J30" s="29"/>
    </row>
    <row r="31" spans="1:10" x14ac:dyDescent="0.2">
      <c r="A31" s="45">
        <v>22</v>
      </c>
      <c r="B31" s="6" t="s">
        <v>43</v>
      </c>
      <c r="C31" s="7" t="s">
        <v>44</v>
      </c>
      <c r="D31" s="20">
        <f t="shared" si="2"/>
        <v>2388000</v>
      </c>
      <c r="E31" s="27">
        <v>0</v>
      </c>
      <c r="F31" s="27">
        <v>0</v>
      </c>
      <c r="G31" s="27">
        <v>0</v>
      </c>
      <c r="H31" s="27">
        <v>2388000</v>
      </c>
      <c r="I31" s="29"/>
      <c r="J31" s="29"/>
    </row>
    <row r="32" spans="1:10" x14ac:dyDescent="0.2">
      <c r="A32" s="45">
        <v>23</v>
      </c>
      <c r="B32" s="66" t="s">
        <v>45</v>
      </c>
      <c r="C32" s="10" t="s">
        <v>46</v>
      </c>
      <c r="D32" s="67">
        <f t="shared" si="2"/>
        <v>0</v>
      </c>
      <c r="E32" s="27">
        <v>0</v>
      </c>
      <c r="F32" s="27">
        <v>0</v>
      </c>
      <c r="G32" s="27">
        <v>0</v>
      </c>
      <c r="H32" s="27">
        <v>0</v>
      </c>
      <c r="I32" s="29"/>
      <c r="J32" s="29"/>
    </row>
    <row r="33" spans="1:10" ht="12" customHeight="1" x14ac:dyDescent="0.2">
      <c r="A33" s="45">
        <v>24</v>
      </c>
      <c r="B33" s="66" t="s">
        <v>47</v>
      </c>
      <c r="C33" s="10" t="s">
        <v>48</v>
      </c>
      <c r="D33" s="67">
        <f t="shared" si="2"/>
        <v>0</v>
      </c>
      <c r="E33" s="27">
        <v>0</v>
      </c>
      <c r="F33" s="27">
        <v>0</v>
      </c>
      <c r="G33" s="27">
        <v>0</v>
      </c>
      <c r="H33" s="27">
        <v>0</v>
      </c>
      <c r="I33" s="29"/>
      <c r="J33" s="29"/>
    </row>
    <row r="34" spans="1:10" ht="24" x14ac:dyDescent="0.2">
      <c r="A34" s="45">
        <v>25</v>
      </c>
      <c r="B34" s="66" t="s">
        <v>49</v>
      </c>
      <c r="C34" s="10" t="s">
        <v>50</v>
      </c>
      <c r="D34" s="67">
        <f t="shared" si="2"/>
        <v>0</v>
      </c>
      <c r="E34" s="27">
        <v>0</v>
      </c>
      <c r="F34" s="27">
        <v>0</v>
      </c>
      <c r="G34" s="27">
        <v>0</v>
      </c>
      <c r="H34" s="27">
        <v>0</v>
      </c>
      <c r="I34" s="29"/>
      <c r="J34" s="29"/>
    </row>
    <row r="35" spans="1:10" x14ac:dyDescent="0.2">
      <c r="A35" s="45">
        <v>26</v>
      </c>
      <c r="B35" s="6" t="s">
        <v>51</v>
      </c>
      <c r="C35" s="12" t="s">
        <v>52</v>
      </c>
      <c r="D35" s="68">
        <f t="shared" si="2"/>
        <v>0</v>
      </c>
      <c r="E35" s="27">
        <v>0</v>
      </c>
      <c r="F35" s="27">
        <v>0</v>
      </c>
      <c r="G35" s="27">
        <v>0</v>
      </c>
      <c r="H35" s="27">
        <v>0</v>
      </c>
      <c r="I35" s="29"/>
      <c r="J35" s="29"/>
    </row>
    <row r="36" spans="1:10" x14ac:dyDescent="0.2">
      <c r="A36" s="45">
        <v>27</v>
      </c>
      <c r="B36" s="66" t="s">
        <v>53</v>
      </c>
      <c r="C36" s="10" t="s">
        <v>54</v>
      </c>
      <c r="D36" s="67">
        <f t="shared" si="2"/>
        <v>5864850</v>
      </c>
      <c r="E36" s="27">
        <v>0</v>
      </c>
      <c r="F36" s="27">
        <v>0</v>
      </c>
      <c r="G36" s="27">
        <v>0</v>
      </c>
      <c r="H36" s="27">
        <v>5864850</v>
      </c>
      <c r="I36" s="29"/>
      <c r="J36" s="29"/>
    </row>
    <row r="37" spans="1:10" ht="24" customHeight="1" x14ac:dyDescent="0.2">
      <c r="A37" s="45">
        <v>28</v>
      </c>
      <c r="B37" s="66" t="s">
        <v>55</v>
      </c>
      <c r="C37" s="10" t="s">
        <v>56</v>
      </c>
      <c r="D37" s="67">
        <f t="shared" si="2"/>
        <v>0</v>
      </c>
      <c r="E37" s="27">
        <v>0</v>
      </c>
      <c r="F37" s="27">
        <v>0</v>
      </c>
      <c r="G37" s="27">
        <v>0</v>
      </c>
      <c r="H37" s="27">
        <v>0</v>
      </c>
      <c r="I37" s="29"/>
      <c r="J37" s="29"/>
    </row>
    <row r="38" spans="1:10" ht="12" customHeight="1" x14ac:dyDescent="0.2">
      <c r="A38" s="45">
        <v>29</v>
      </c>
      <c r="B38" s="9" t="s">
        <v>57</v>
      </c>
      <c r="C38" s="12" t="s">
        <v>58</v>
      </c>
      <c r="D38" s="20">
        <f t="shared" si="2"/>
        <v>0</v>
      </c>
      <c r="E38" s="27">
        <v>0</v>
      </c>
      <c r="F38" s="27">
        <v>0</v>
      </c>
      <c r="G38" s="27">
        <v>0</v>
      </c>
      <c r="H38" s="27">
        <v>0</v>
      </c>
      <c r="I38" s="29"/>
      <c r="J38" s="29"/>
    </row>
    <row r="39" spans="1:10" ht="24" x14ac:dyDescent="0.2">
      <c r="A39" s="45">
        <v>30</v>
      </c>
      <c r="B39" s="6" t="s">
        <v>59</v>
      </c>
      <c r="C39" s="7" t="s">
        <v>60</v>
      </c>
      <c r="D39" s="68">
        <f t="shared" si="2"/>
        <v>0</v>
      </c>
      <c r="E39" s="27">
        <v>0</v>
      </c>
      <c r="F39" s="27">
        <v>0</v>
      </c>
      <c r="G39" s="27">
        <v>0</v>
      </c>
      <c r="H39" s="27">
        <v>0</v>
      </c>
      <c r="I39" s="29"/>
      <c r="J39" s="29"/>
    </row>
    <row r="40" spans="1:10" x14ac:dyDescent="0.2">
      <c r="A40" s="45">
        <v>31</v>
      </c>
      <c r="B40" s="66" t="s">
        <v>61</v>
      </c>
      <c r="C40" s="10" t="s">
        <v>62</v>
      </c>
      <c r="D40" s="20">
        <f t="shared" si="2"/>
        <v>0</v>
      </c>
      <c r="E40" s="27">
        <v>0</v>
      </c>
      <c r="F40" s="27">
        <v>0</v>
      </c>
      <c r="G40" s="27">
        <v>0</v>
      </c>
      <c r="H40" s="27">
        <v>0</v>
      </c>
      <c r="I40" s="29"/>
      <c r="J40" s="29"/>
    </row>
    <row r="41" spans="1:10" x14ac:dyDescent="0.2">
      <c r="A41" s="45">
        <v>32</v>
      </c>
      <c r="B41" s="9" t="s">
        <v>63</v>
      </c>
      <c r="C41" s="7" t="s">
        <v>64</v>
      </c>
      <c r="D41" s="67">
        <f t="shared" si="2"/>
        <v>1819800</v>
      </c>
      <c r="E41" s="27">
        <v>0</v>
      </c>
      <c r="F41" s="27">
        <v>0</v>
      </c>
      <c r="G41" s="27">
        <v>0</v>
      </c>
      <c r="H41" s="27">
        <v>1819800</v>
      </c>
      <c r="I41" s="29"/>
      <c r="J41" s="29"/>
    </row>
    <row r="42" spans="1:10" x14ac:dyDescent="0.2">
      <c r="A42" s="45">
        <v>33</v>
      </c>
      <c r="B42" s="11" t="s">
        <v>65</v>
      </c>
      <c r="C42" s="12" t="s">
        <v>66</v>
      </c>
      <c r="D42" s="20">
        <f t="shared" si="2"/>
        <v>2537250</v>
      </c>
      <c r="E42" s="27">
        <v>0</v>
      </c>
      <c r="F42" s="27">
        <v>0</v>
      </c>
      <c r="G42" s="27">
        <v>0</v>
      </c>
      <c r="H42" s="27">
        <v>2537250</v>
      </c>
      <c r="I42" s="29"/>
      <c r="J42" s="29"/>
    </row>
    <row r="43" spans="1:10" x14ac:dyDescent="0.2">
      <c r="A43" s="45">
        <v>34</v>
      </c>
      <c r="B43" s="9" t="s">
        <v>67</v>
      </c>
      <c r="C43" s="7" t="s">
        <v>68</v>
      </c>
      <c r="D43" s="68">
        <f t="shared" si="2"/>
        <v>0</v>
      </c>
      <c r="E43" s="27">
        <v>0</v>
      </c>
      <c r="F43" s="27">
        <v>0</v>
      </c>
      <c r="G43" s="27">
        <v>0</v>
      </c>
      <c r="H43" s="27">
        <v>0</v>
      </c>
      <c r="I43" s="29"/>
      <c r="J43" s="29"/>
    </row>
    <row r="44" spans="1:10" x14ac:dyDescent="0.2">
      <c r="A44" s="45">
        <v>35</v>
      </c>
      <c r="B44" s="66" t="s">
        <v>69</v>
      </c>
      <c r="C44" s="10" t="s">
        <v>70</v>
      </c>
      <c r="D44" s="20">
        <f t="shared" si="2"/>
        <v>0</v>
      </c>
      <c r="E44" s="27">
        <v>0</v>
      </c>
      <c r="F44" s="27">
        <v>0</v>
      </c>
      <c r="G44" s="27">
        <v>0</v>
      </c>
      <c r="H44" s="27">
        <v>0</v>
      </c>
      <c r="I44" s="29"/>
      <c r="J44" s="29"/>
    </row>
    <row r="45" spans="1:10" x14ac:dyDescent="0.2">
      <c r="A45" s="45">
        <v>36</v>
      </c>
      <c r="B45" s="9" t="s">
        <v>71</v>
      </c>
      <c r="C45" s="7" t="s">
        <v>72</v>
      </c>
      <c r="D45" s="20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9"/>
      <c r="J45" s="29"/>
    </row>
    <row r="46" spans="1:10" x14ac:dyDescent="0.2">
      <c r="A46" s="45">
        <v>37</v>
      </c>
      <c r="B46" s="6" t="s">
        <v>73</v>
      </c>
      <c r="C46" s="7" t="s">
        <v>74</v>
      </c>
      <c r="D46" s="67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9"/>
      <c r="J46" s="29"/>
    </row>
    <row r="47" spans="1:10" x14ac:dyDescent="0.2">
      <c r="A47" s="45">
        <v>38</v>
      </c>
      <c r="B47" s="13" t="s">
        <v>75</v>
      </c>
      <c r="C47" s="14" t="s">
        <v>76</v>
      </c>
      <c r="D47" s="20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9"/>
      <c r="J47" s="29"/>
    </row>
    <row r="48" spans="1:10" x14ac:dyDescent="0.2">
      <c r="A48" s="45">
        <v>39</v>
      </c>
      <c r="B48" s="6" t="s">
        <v>77</v>
      </c>
      <c r="C48" s="7" t="s">
        <v>78</v>
      </c>
      <c r="D48" s="20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9"/>
      <c r="J48" s="29"/>
    </row>
    <row r="49" spans="1:10" x14ac:dyDescent="0.2">
      <c r="A49" s="45">
        <v>40</v>
      </c>
      <c r="B49" s="11" t="s">
        <v>79</v>
      </c>
      <c r="C49" s="12" t="s">
        <v>80</v>
      </c>
      <c r="D49" s="160">
        <f t="shared" si="2"/>
        <v>0</v>
      </c>
      <c r="E49" s="27">
        <v>0</v>
      </c>
      <c r="F49" s="27">
        <v>0</v>
      </c>
      <c r="G49" s="27">
        <v>0</v>
      </c>
      <c r="H49" s="27">
        <v>0</v>
      </c>
      <c r="I49" s="29"/>
      <c r="J49" s="29"/>
    </row>
    <row r="50" spans="1:10" x14ac:dyDescent="0.2">
      <c r="A50" s="45">
        <v>41</v>
      </c>
      <c r="B50" s="66" t="s">
        <v>81</v>
      </c>
      <c r="C50" s="10" t="s">
        <v>82</v>
      </c>
      <c r="D50" s="20">
        <f t="shared" si="2"/>
        <v>0</v>
      </c>
      <c r="E50" s="27">
        <v>0</v>
      </c>
      <c r="F50" s="27">
        <v>0</v>
      </c>
      <c r="G50" s="27">
        <v>0</v>
      </c>
      <c r="H50" s="27">
        <v>0</v>
      </c>
      <c r="I50" s="29"/>
      <c r="J50" s="29"/>
    </row>
    <row r="51" spans="1:10" x14ac:dyDescent="0.2">
      <c r="A51" s="45">
        <v>42</v>
      </c>
      <c r="B51" s="9" t="s">
        <v>83</v>
      </c>
      <c r="C51" s="7" t="s">
        <v>84</v>
      </c>
      <c r="D51" s="68">
        <f t="shared" si="2"/>
        <v>0</v>
      </c>
      <c r="E51" s="27">
        <v>0</v>
      </c>
      <c r="F51" s="27">
        <v>0</v>
      </c>
      <c r="G51" s="27">
        <v>0</v>
      </c>
      <c r="H51" s="27">
        <v>0</v>
      </c>
      <c r="I51" s="29"/>
      <c r="J51" s="29"/>
    </row>
    <row r="52" spans="1:10" x14ac:dyDescent="0.2">
      <c r="A52" s="45">
        <v>43</v>
      </c>
      <c r="B52" s="66" t="s">
        <v>85</v>
      </c>
      <c r="C52" s="10" t="s">
        <v>86</v>
      </c>
      <c r="D52" s="67">
        <f t="shared" si="2"/>
        <v>2388000</v>
      </c>
      <c r="E52" s="27">
        <v>0</v>
      </c>
      <c r="F52" s="27">
        <v>0</v>
      </c>
      <c r="G52" s="27">
        <v>0</v>
      </c>
      <c r="H52" s="27">
        <v>2388000</v>
      </c>
      <c r="I52" s="29"/>
      <c r="J52" s="29"/>
    </row>
    <row r="53" spans="1:10" x14ac:dyDescent="0.2">
      <c r="A53" s="45">
        <v>44</v>
      </c>
      <c r="B53" s="6" t="s">
        <v>87</v>
      </c>
      <c r="C53" s="7" t="s">
        <v>88</v>
      </c>
      <c r="D53" s="20">
        <f t="shared" si="2"/>
        <v>0</v>
      </c>
      <c r="E53" s="27">
        <v>0</v>
      </c>
      <c r="F53" s="27">
        <v>0</v>
      </c>
      <c r="G53" s="27">
        <v>0</v>
      </c>
      <c r="H53" s="27">
        <v>0</v>
      </c>
      <c r="I53" s="29"/>
      <c r="J53" s="29"/>
    </row>
    <row r="54" spans="1:10" x14ac:dyDescent="0.2">
      <c r="A54" s="45">
        <v>45</v>
      </c>
      <c r="B54" s="6" t="s">
        <v>89</v>
      </c>
      <c r="C54" s="7" t="s">
        <v>90</v>
      </c>
      <c r="D54" s="67">
        <f t="shared" si="2"/>
        <v>0</v>
      </c>
      <c r="E54" s="27">
        <v>0</v>
      </c>
      <c r="F54" s="27">
        <v>0</v>
      </c>
      <c r="G54" s="27">
        <v>0</v>
      </c>
      <c r="H54" s="27">
        <v>0</v>
      </c>
      <c r="I54" s="29"/>
      <c r="J54" s="29"/>
    </row>
    <row r="55" spans="1:10" x14ac:dyDescent="0.2">
      <c r="A55" s="45">
        <v>46</v>
      </c>
      <c r="B55" s="66" t="s">
        <v>91</v>
      </c>
      <c r="C55" s="10" t="s">
        <v>92</v>
      </c>
      <c r="D55" s="20">
        <f t="shared" si="2"/>
        <v>0</v>
      </c>
      <c r="E55" s="27">
        <v>0</v>
      </c>
      <c r="F55" s="27">
        <v>0</v>
      </c>
      <c r="G55" s="27">
        <v>0</v>
      </c>
      <c r="H55" s="27">
        <v>0</v>
      </c>
      <c r="I55" s="29"/>
      <c r="J55" s="29"/>
    </row>
    <row r="56" spans="1:10" ht="10.5" customHeight="1" x14ac:dyDescent="0.2">
      <c r="A56" s="45">
        <v>47</v>
      </c>
      <c r="B56" s="66" t="s">
        <v>93</v>
      </c>
      <c r="C56" s="10" t="s">
        <v>94</v>
      </c>
      <c r="D56" s="20">
        <f t="shared" si="2"/>
        <v>0</v>
      </c>
      <c r="E56" s="27">
        <v>0</v>
      </c>
      <c r="F56" s="27">
        <v>0</v>
      </c>
      <c r="G56" s="27">
        <v>0</v>
      </c>
      <c r="H56" s="27">
        <v>0</v>
      </c>
      <c r="I56" s="29"/>
      <c r="J56" s="29"/>
    </row>
    <row r="57" spans="1:10" x14ac:dyDescent="0.2">
      <c r="A57" s="45">
        <v>48</v>
      </c>
      <c r="B57" s="9" t="s">
        <v>95</v>
      </c>
      <c r="C57" s="7" t="s">
        <v>96</v>
      </c>
      <c r="D57" s="84">
        <f>E57+F57+G57+H57</f>
        <v>0</v>
      </c>
      <c r="E57" s="27">
        <v>0</v>
      </c>
      <c r="F57" s="27">
        <v>0</v>
      </c>
      <c r="G57" s="27">
        <v>0</v>
      </c>
      <c r="H57" s="27">
        <v>0</v>
      </c>
      <c r="I57" s="29"/>
      <c r="J57" s="29"/>
    </row>
    <row r="58" spans="1:10" x14ac:dyDescent="0.2">
      <c r="A58" s="45">
        <v>49</v>
      </c>
      <c r="B58" s="66" t="s">
        <v>97</v>
      </c>
      <c r="C58" s="10" t="s">
        <v>98</v>
      </c>
      <c r="D58" s="67">
        <f t="shared" si="2"/>
        <v>0</v>
      </c>
      <c r="E58" s="27">
        <v>0</v>
      </c>
      <c r="F58" s="27">
        <v>0</v>
      </c>
      <c r="G58" s="27">
        <v>0</v>
      </c>
      <c r="H58" s="27">
        <v>0</v>
      </c>
      <c r="I58" s="29"/>
      <c r="J58" s="29"/>
    </row>
    <row r="59" spans="1:10" x14ac:dyDescent="0.2">
      <c r="A59" s="45">
        <v>50</v>
      </c>
      <c r="B59" s="9" t="s">
        <v>99</v>
      </c>
      <c r="C59" s="7" t="s">
        <v>100</v>
      </c>
      <c r="D59" s="20">
        <f t="shared" si="2"/>
        <v>0</v>
      </c>
      <c r="E59" s="27">
        <v>0</v>
      </c>
      <c r="F59" s="27">
        <v>0</v>
      </c>
      <c r="G59" s="27">
        <v>0</v>
      </c>
      <c r="H59" s="27">
        <v>0</v>
      </c>
      <c r="I59" s="29"/>
      <c r="J59" s="29"/>
    </row>
    <row r="60" spans="1:10" ht="10.5" customHeight="1" x14ac:dyDescent="0.2">
      <c r="A60" s="45">
        <v>51</v>
      </c>
      <c r="B60" s="66" t="s">
        <v>101</v>
      </c>
      <c r="C60" s="10" t="s">
        <v>102</v>
      </c>
      <c r="D60" s="67">
        <f t="shared" si="2"/>
        <v>0</v>
      </c>
      <c r="E60" s="27">
        <v>0</v>
      </c>
      <c r="F60" s="27">
        <v>0</v>
      </c>
      <c r="G60" s="27">
        <v>0</v>
      </c>
      <c r="H60" s="27">
        <v>0</v>
      </c>
      <c r="I60" s="29"/>
      <c r="J60" s="29"/>
    </row>
    <row r="61" spans="1:10" x14ac:dyDescent="0.2">
      <c r="A61" s="45">
        <v>52</v>
      </c>
      <c r="B61" s="66" t="s">
        <v>103</v>
      </c>
      <c r="C61" s="10" t="s">
        <v>104</v>
      </c>
      <c r="D61" s="20">
        <f t="shared" si="2"/>
        <v>2000450</v>
      </c>
      <c r="E61" s="27">
        <v>0</v>
      </c>
      <c r="F61" s="27">
        <v>0</v>
      </c>
      <c r="G61" s="27">
        <v>0</v>
      </c>
      <c r="H61" s="27">
        <v>2000450</v>
      </c>
      <c r="I61" s="29"/>
      <c r="J61" s="29"/>
    </row>
    <row r="62" spans="1:10" x14ac:dyDescent="0.2">
      <c r="A62" s="45">
        <v>53</v>
      </c>
      <c r="B62" s="66" t="s">
        <v>105</v>
      </c>
      <c r="C62" s="10" t="s">
        <v>106</v>
      </c>
      <c r="D62" s="67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9"/>
      <c r="J62" s="29"/>
    </row>
    <row r="63" spans="1:10" x14ac:dyDescent="0.2">
      <c r="A63" s="45">
        <v>54</v>
      </c>
      <c r="B63" s="66" t="s">
        <v>107</v>
      </c>
      <c r="C63" s="10" t="s">
        <v>108</v>
      </c>
      <c r="D63" s="67">
        <f t="shared" si="2"/>
        <v>0</v>
      </c>
      <c r="E63" s="27">
        <v>0</v>
      </c>
      <c r="F63" s="27">
        <v>0</v>
      </c>
      <c r="G63" s="27">
        <v>0</v>
      </c>
      <c r="H63" s="27">
        <v>0</v>
      </c>
      <c r="I63" s="29"/>
      <c r="J63" s="29"/>
    </row>
    <row r="64" spans="1:10" x14ac:dyDescent="0.2">
      <c r="A64" s="45">
        <v>55</v>
      </c>
      <c r="B64" s="66" t="s">
        <v>109</v>
      </c>
      <c r="C64" s="10" t="s">
        <v>110</v>
      </c>
      <c r="D64" s="67">
        <f t="shared" si="2"/>
        <v>0</v>
      </c>
      <c r="E64" s="27">
        <v>0</v>
      </c>
      <c r="F64" s="27">
        <v>0</v>
      </c>
      <c r="G64" s="27">
        <v>0</v>
      </c>
      <c r="H64" s="27">
        <v>0</v>
      </c>
      <c r="I64" s="29"/>
      <c r="J64" s="29"/>
    </row>
    <row r="65" spans="1:10" x14ac:dyDescent="0.2">
      <c r="A65" s="45">
        <v>56</v>
      </c>
      <c r="B65" s="66" t="s">
        <v>111</v>
      </c>
      <c r="C65" s="10" t="s">
        <v>112</v>
      </c>
      <c r="D65" s="67">
        <f t="shared" si="2"/>
        <v>0</v>
      </c>
      <c r="E65" s="27">
        <v>0</v>
      </c>
      <c r="F65" s="27">
        <v>0</v>
      </c>
      <c r="G65" s="27">
        <v>0</v>
      </c>
      <c r="H65" s="27">
        <v>0</v>
      </c>
      <c r="I65" s="29"/>
      <c r="J65" s="29"/>
    </row>
    <row r="66" spans="1:10" x14ac:dyDescent="0.2">
      <c r="A66" s="45">
        <v>57</v>
      </c>
      <c r="B66" s="9" t="s">
        <v>113</v>
      </c>
      <c r="C66" s="10" t="s">
        <v>114</v>
      </c>
      <c r="D66" s="67">
        <f t="shared" si="2"/>
        <v>0</v>
      </c>
      <c r="E66" s="27">
        <v>0</v>
      </c>
      <c r="F66" s="27">
        <v>0</v>
      </c>
      <c r="G66" s="27">
        <v>0</v>
      </c>
      <c r="H66" s="27">
        <v>0</v>
      </c>
      <c r="I66" s="29"/>
      <c r="J66" s="29"/>
    </row>
    <row r="67" spans="1:10" ht="17.25" customHeight="1" x14ac:dyDescent="0.2">
      <c r="A67" s="45">
        <v>58</v>
      </c>
      <c r="B67" s="11" t="s">
        <v>115</v>
      </c>
      <c r="C67" s="12" t="s">
        <v>116</v>
      </c>
      <c r="D67" s="67">
        <f t="shared" si="2"/>
        <v>0</v>
      </c>
      <c r="E67" s="27">
        <v>0</v>
      </c>
      <c r="F67" s="27">
        <v>0</v>
      </c>
      <c r="G67" s="27">
        <v>0</v>
      </c>
      <c r="H67" s="27">
        <v>0</v>
      </c>
      <c r="I67" s="29"/>
      <c r="J67" s="29"/>
    </row>
    <row r="68" spans="1:10" ht="15" customHeight="1" x14ac:dyDescent="0.2">
      <c r="A68" s="45">
        <v>59</v>
      </c>
      <c r="B68" s="9" t="s">
        <v>117</v>
      </c>
      <c r="C68" s="10" t="s">
        <v>118</v>
      </c>
      <c r="D68" s="67">
        <f t="shared" si="2"/>
        <v>0</v>
      </c>
      <c r="E68" s="27">
        <v>0</v>
      </c>
      <c r="F68" s="27">
        <v>0</v>
      </c>
      <c r="G68" s="27">
        <v>0</v>
      </c>
      <c r="H68" s="27">
        <v>0</v>
      </c>
      <c r="I68" s="29"/>
      <c r="J68" s="29"/>
    </row>
    <row r="69" spans="1:10" ht="16.5" customHeight="1" x14ac:dyDescent="0.2">
      <c r="A69" s="45">
        <v>60</v>
      </c>
      <c r="B69" s="66" t="s">
        <v>119</v>
      </c>
      <c r="C69" s="10" t="s">
        <v>320</v>
      </c>
      <c r="D69" s="68">
        <f t="shared" si="2"/>
        <v>0</v>
      </c>
      <c r="E69" s="27">
        <v>0</v>
      </c>
      <c r="F69" s="27">
        <v>0</v>
      </c>
      <c r="G69" s="27">
        <v>0</v>
      </c>
      <c r="H69" s="27">
        <v>0</v>
      </c>
      <c r="I69" s="29"/>
      <c r="J69" s="29"/>
    </row>
    <row r="70" spans="1:10" ht="17.25" customHeight="1" x14ac:dyDescent="0.2">
      <c r="A70" s="45">
        <v>61</v>
      </c>
      <c r="B70" s="6" t="s">
        <v>120</v>
      </c>
      <c r="C70" s="10" t="s">
        <v>121</v>
      </c>
      <c r="D70" s="67">
        <f t="shared" si="2"/>
        <v>0</v>
      </c>
      <c r="E70" s="27">
        <v>0</v>
      </c>
      <c r="F70" s="27">
        <v>0</v>
      </c>
      <c r="G70" s="27">
        <v>0</v>
      </c>
      <c r="H70" s="27">
        <v>0</v>
      </c>
      <c r="I70" s="29"/>
      <c r="J70" s="29"/>
    </row>
    <row r="71" spans="1:10" ht="12.75" customHeight="1" x14ac:dyDescent="0.2">
      <c r="A71" s="45">
        <v>62</v>
      </c>
      <c r="B71" s="6" t="s">
        <v>122</v>
      </c>
      <c r="C71" s="10" t="s">
        <v>123</v>
      </c>
      <c r="D71" s="67">
        <f t="shared" si="2"/>
        <v>0</v>
      </c>
      <c r="E71" s="27">
        <v>0</v>
      </c>
      <c r="F71" s="27">
        <v>0</v>
      </c>
      <c r="G71" s="27">
        <v>0</v>
      </c>
      <c r="H71" s="27">
        <v>0</v>
      </c>
      <c r="I71" s="29"/>
      <c r="J71" s="29"/>
    </row>
    <row r="72" spans="1:10" ht="27.75" customHeight="1" x14ac:dyDescent="0.2">
      <c r="A72" s="45">
        <v>63</v>
      </c>
      <c r="B72" s="9" t="s">
        <v>124</v>
      </c>
      <c r="C72" s="10" t="s">
        <v>125</v>
      </c>
      <c r="D72" s="67">
        <f t="shared" si="2"/>
        <v>1365300</v>
      </c>
      <c r="E72" s="27">
        <v>0</v>
      </c>
      <c r="F72" s="27">
        <v>0</v>
      </c>
      <c r="G72" s="27">
        <v>0</v>
      </c>
      <c r="H72" s="27">
        <v>1365300</v>
      </c>
      <c r="I72" s="29"/>
      <c r="J72" s="29"/>
    </row>
    <row r="73" spans="1:10" x14ac:dyDescent="0.2">
      <c r="A73" s="45">
        <v>64</v>
      </c>
      <c r="B73" s="9" t="s">
        <v>126</v>
      </c>
      <c r="C73" s="7" t="s">
        <v>127</v>
      </c>
      <c r="D73" s="67">
        <f t="shared" si="2"/>
        <v>0</v>
      </c>
      <c r="E73" s="27">
        <v>0</v>
      </c>
      <c r="F73" s="27">
        <v>0</v>
      </c>
      <c r="G73" s="27">
        <v>0</v>
      </c>
      <c r="H73" s="27">
        <v>0</v>
      </c>
      <c r="I73" s="29"/>
      <c r="J73" s="29"/>
    </row>
    <row r="74" spans="1:10" x14ac:dyDescent="0.2">
      <c r="A74" s="45">
        <v>65</v>
      </c>
      <c r="B74" s="9" t="s">
        <v>128</v>
      </c>
      <c r="C74" s="10" t="s">
        <v>129</v>
      </c>
      <c r="D74" s="67">
        <f t="shared" si="2"/>
        <v>2237900</v>
      </c>
      <c r="E74" s="27">
        <v>0</v>
      </c>
      <c r="F74" s="27">
        <v>0</v>
      </c>
      <c r="G74" s="27">
        <v>0</v>
      </c>
      <c r="H74" s="27">
        <v>2237900</v>
      </c>
      <c r="I74" s="29"/>
      <c r="J74" s="29"/>
    </row>
    <row r="75" spans="1:10" ht="24" x14ac:dyDescent="0.2">
      <c r="A75" s="45">
        <v>66</v>
      </c>
      <c r="B75" s="9" t="s">
        <v>130</v>
      </c>
      <c r="C75" s="10" t="s">
        <v>131</v>
      </c>
      <c r="D75" s="67">
        <f t="shared" ref="D75:D138" si="3">E75+F75+G75+H75</f>
        <v>0</v>
      </c>
      <c r="E75" s="27">
        <v>0</v>
      </c>
      <c r="F75" s="27">
        <v>0</v>
      </c>
      <c r="G75" s="27">
        <v>0</v>
      </c>
      <c r="H75" s="27">
        <v>0</v>
      </c>
      <c r="I75" s="29"/>
      <c r="J75" s="29"/>
    </row>
    <row r="76" spans="1:10" ht="24" x14ac:dyDescent="0.2">
      <c r="A76" s="45">
        <v>67</v>
      </c>
      <c r="B76" s="6" t="s">
        <v>132</v>
      </c>
      <c r="C76" s="10" t="s">
        <v>133</v>
      </c>
      <c r="D76" s="67">
        <f t="shared" si="3"/>
        <v>0</v>
      </c>
      <c r="E76" s="27">
        <v>0</v>
      </c>
      <c r="F76" s="27">
        <v>0</v>
      </c>
      <c r="G76" s="27">
        <v>0</v>
      </c>
      <c r="H76" s="27">
        <v>0</v>
      </c>
      <c r="I76" s="29"/>
      <c r="J76" s="29"/>
    </row>
    <row r="77" spans="1:10" ht="24" x14ac:dyDescent="0.2">
      <c r="A77" s="45">
        <v>68</v>
      </c>
      <c r="B77" s="9" t="s">
        <v>134</v>
      </c>
      <c r="C77" s="10" t="s">
        <v>135</v>
      </c>
      <c r="D77" s="67">
        <f t="shared" si="3"/>
        <v>0</v>
      </c>
      <c r="E77" s="27">
        <v>0</v>
      </c>
      <c r="F77" s="27">
        <v>0</v>
      </c>
      <c r="G77" s="27">
        <v>0</v>
      </c>
      <c r="H77" s="27">
        <v>0</v>
      </c>
      <c r="I77" s="29"/>
      <c r="J77" s="29"/>
    </row>
    <row r="78" spans="1:10" ht="24" x14ac:dyDescent="0.2">
      <c r="A78" s="45">
        <v>69</v>
      </c>
      <c r="B78" s="9" t="s">
        <v>136</v>
      </c>
      <c r="C78" s="10" t="s">
        <v>137</v>
      </c>
      <c r="D78" s="67">
        <f t="shared" si="3"/>
        <v>0</v>
      </c>
      <c r="E78" s="27">
        <v>0</v>
      </c>
      <c r="F78" s="27">
        <v>0</v>
      </c>
      <c r="G78" s="27">
        <v>0</v>
      </c>
      <c r="H78" s="27">
        <v>0</v>
      </c>
      <c r="I78" s="29"/>
      <c r="J78" s="29"/>
    </row>
    <row r="79" spans="1:10" ht="24" x14ac:dyDescent="0.2">
      <c r="A79" s="45">
        <v>70</v>
      </c>
      <c r="B79" s="6" t="s">
        <v>138</v>
      </c>
      <c r="C79" s="10" t="s">
        <v>139</v>
      </c>
      <c r="D79" s="67">
        <f t="shared" si="3"/>
        <v>0</v>
      </c>
      <c r="E79" s="27">
        <v>0</v>
      </c>
      <c r="F79" s="27">
        <v>0</v>
      </c>
      <c r="G79" s="27">
        <v>0</v>
      </c>
      <c r="H79" s="27">
        <v>0</v>
      </c>
      <c r="I79" s="29"/>
      <c r="J79" s="29"/>
    </row>
    <row r="80" spans="1:10" ht="24" x14ac:dyDescent="0.2">
      <c r="A80" s="45">
        <v>71</v>
      </c>
      <c r="B80" s="6" t="s">
        <v>140</v>
      </c>
      <c r="C80" s="10" t="s">
        <v>141</v>
      </c>
      <c r="D80" s="20">
        <f t="shared" si="3"/>
        <v>0</v>
      </c>
      <c r="E80" s="27">
        <v>0</v>
      </c>
      <c r="F80" s="27">
        <v>0</v>
      </c>
      <c r="G80" s="27">
        <v>0</v>
      </c>
      <c r="H80" s="27">
        <v>0</v>
      </c>
      <c r="I80" s="29"/>
      <c r="J80" s="29"/>
    </row>
    <row r="81" spans="1:10" ht="24" x14ac:dyDescent="0.2">
      <c r="A81" s="45">
        <v>72</v>
      </c>
      <c r="B81" s="6" t="s">
        <v>142</v>
      </c>
      <c r="C81" s="10" t="s">
        <v>143</v>
      </c>
      <c r="D81" s="67">
        <f t="shared" si="3"/>
        <v>0</v>
      </c>
      <c r="E81" s="27">
        <v>0</v>
      </c>
      <c r="F81" s="27">
        <v>0</v>
      </c>
      <c r="G81" s="27">
        <v>0</v>
      </c>
      <c r="H81" s="27">
        <v>0</v>
      </c>
      <c r="I81" s="29"/>
      <c r="J81" s="29"/>
    </row>
    <row r="82" spans="1:10" x14ac:dyDescent="0.2">
      <c r="A82" s="45">
        <v>73</v>
      </c>
      <c r="B82" s="66" t="s">
        <v>144</v>
      </c>
      <c r="C82" s="10" t="s">
        <v>145</v>
      </c>
      <c r="D82" s="67">
        <f t="shared" si="3"/>
        <v>0</v>
      </c>
      <c r="E82" s="27">
        <v>0</v>
      </c>
      <c r="F82" s="27">
        <v>0</v>
      </c>
      <c r="G82" s="27">
        <v>0</v>
      </c>
      <c r="H82" s="27">
        <v>0</v>
      </c>
      <c r="I82" s="29"/>
      <c r="J82" s="29"/>
    </row>
    <row r="83" spans="1:10" x14ac:dyDescent="0.2">
      <c r="A83" s="45">
        <v>74</v>
      </c>
      <c r="B83" s="6" t="s">
        <v>146</v>
      </c>
      <c r="C83" s="10" t="s">
        <v>147</v>
      </c>
      <c r="D83" s="67">
        <f t="shared" si="3"/>
        <v>0</v>
      </c>
      <c r="E83" s="27">
        <v>0</v>
      </c>
      <c r="F83" s="27">
        <v>0</v>
      </c>
      <c r="G83" s="27">
        <v>0</v>
      </c>
      <c r="H83" s="27">
        <v>0</v>
      </c>
      <c r="I83" s="29"/>
      <c r="J83" s="29"/>
    </row>
    <row r="84" spans="1:10" x14ac:dyDescent="0.2">
      <c r="A84" s="45">
        <v>75</v>
      </c>
      <c r="B84" s="66" t="s">
        <v>148</v>
      </c>
      <c r="C84" s="10" t="s">
        <v>149</v>
      </c>
      <c r="D84" s="67">
        <f t="shared" si="3"/>
        <v>0</v>
      </c>
      <c r="E84" s="27">
        <v>0</v>
      </c>
      <c r="F84" s="27">
        <v>0</v>
      </c>
      <c r="G84" s="27">
        <v>0</v>
      </c>
      <c r="H84" s="27">
        <v>0</v>
      </c>
      <c r="I84" s="29"/>
      <c r="J84" s="29"/>
    </row>
    <row r="85" spans="1:10" x14ac:dyDescent="0.2">
      <c r="A85" s="45">
        <v>76</v>
      </c>
      <c r="B85" s="11" t="s">
        <v>150</v>
      </c>
      <c r="C85" s="12" t="s">
        <v>151</v>
      </c>
      <c r="D85" s="84">
        <f t="shared" si="3"/>
        <v>0</v>
      </c>
      <c r="E85" s="27">
        <v>0</v>
      </c>
      <c r="F85" s="27">
        <v>0</v>
      </c>
      <c r="G85" s="27">
        <v>0</v>
      </c>
      <c r="H85" s="27">
        <v>0</v>
      </c>
      <c r="I85" s="29"/>
      <c r="J85" s="29"/>
    </row>
    <row r="86" spans="1:10" x14ac:dyDescent="0.2">
      <c r="A86" s="45">
        <v>77</v>
      </c>
      <c r="B86" s="6" t="s">
        <v>152</v>
      </c>
      <c r="C86" s="10" t="s">
        <v>153</v>
      </c>
      <c r="D86" s="67">
        <f t="shared" si="3"/>
        <v>3371298</v>
      </c>
      <c r="E86" s="27">
        <v>0</v>
      </c>
      <c r="F86" s="27">
        <v>0</v>
      </c>
      <c r="G86" s="27">
        <v>0</v>
      </c>
      <c r="H86" s="27">
        <v>3371298</v>
      </c>
      <c r="I86" s="29"/>
      <c r="J86" s="29"/>
    </row>
    <row r="87" spans="1:10" x14ac:dyDescent="0.2">
      <c r="A87" s="45">
        <v>78</v>
      </c>
      <c r="B87" s="11" t="s">
        <v>154</v>
      </c>
      <c r="C87" s="12" t="s">
        <v>155</v>
      </c>
      <c r="D87" s="67">
        <f t="shared" si="3"/>
        <v>0</v>
      </c>
      <c r="E87" s="27">
        <v>0</v>
      </c>
      <c r="F87" s="27">
        <v>0</v>
      </c>
      <c r="G87" s="27">
        <v>0</v>
      </c>
      <c r="H87" s="27">
        <v>0</v>
      </c>
      <c r="I87" s="29"/>
      <c r="J87" s="29"/>
    </row>
    <row r="88" spans="1:10" x14ac:dyDescent="0.2">
      <c r="A88" s="45">
        <v>79</v>
      </c>
      <c r="B88" s="6" t="s">
        <v>156</v>
      </c>
      <c r="C88" s="10" t="s">
        <v>157</v>
      </c>
      <c r="D88" s="67">
        <f t="shared" si="3"/>
        <v>0</v>
      </c>
      <c r="E88" s="27">
        <v>0</v>
      </c>
      <c r="F88" s="27">
        <v>0</v>
      </c>
      <c r="G88" s="27">
        <v>0</v>
      </c>
      <c r="H88" s="27">
        <v>0</v>
      </c>
      <c r="I88" s="29"/>
      <c r="J88" s="29"/>
    </row>
    <row r="89" spans="1:10" x14ac:dyDescent="0.2">
      <c r="A89" s="45">
        <v>80</v>
      </c>
      <c r="B89" s="11" t="s">
        <v>158</v>
      </c>
      <c r="C89" s="12" t="s">
        <v>159</v>
      </c>
      <c r="D89" s="67">
        <f t="shared" si="3"/>
        <v>2441802</v>
      </c>
      <c r="E89" s="27">
        <v>0</v>
      </c>
      <c r="F89" s="27">
        <v>0</v>
      </c>
      <c r="G89" s="27">
        <v>0</v>
      </c>
      <c r="H89" s="27">
        <v>2441802</v>
      </c>
      <c r="I89" s="29"/>
      <c r="J89" s="29"/>
    </row>
    <row r="90" spans="1:10" x14ac:dyDescent="0.2">
      <c r="A90" s="45">
        <v>81</v>
      </c>
      <c r="B90" s="9" t="s">
        <v>160</v>
      </c>
      <c r="C90" s="10" t="s">
        <v>161</v>
      </c>
      <c r="D90" s="67">
        <f t="shared" si="3"/>
        <v>0</v>
      </c>
      <c r="E90" s="27">
        <v>0</v>
      </c>
      <c r="F90" s="27">
        <v>0</v>
      </c>
      <c r="G90" s="27">
        <v>0</v>
      </c>
      <c r="H90" s="27">
        <v>0</v>
      </c>
      <c r="I90" s="29"/>
      <c r="J90" s="29"/>
    </row>
    <row r="91" spans="1:10" x14ac:dyDescent="0.2">
      <c r="A91" s="45">
        <v>82</v>
      </c>
      <c r="B91" s="66" t="s">
        <v>162</v>
      </c>
      <c r="C91" s="10" t="s">
        <v>163</v>
      </c>
      <c r="D91" s="67">
        <f t="shared" si="3"/>
        <v>0</v>
      </c>
      <c r="E91" s="27">
        <v>0</v>
      </c>
      <c r="F91" s="27">
        <v>0</v>
      </c>
      <c r="G91" s="27">
        <v>0</v>
      </c>
      <c r="H91" s="27">
        <v>0</v>
      </c>
      <c r="I91" s="29"/>
      <c r="J91" s="29"/>
    </row>
    <row r="92" spans="1:10" ht="24" x14ac:dyDescent="0.2">
      <c r="A92" s="45">
        <v>83</v>
      </c>
      <c r="B92" s="9" t="s">
        <v>164</v>
      </c>
      <c r="C92" s="7" t="s">
        <v>165</v>
      </c>
      <c r="D92" s="67">
        <f t="shared" si="3"/>
        <v>0</v>
      </c>
      <c r="E92" s="27">
        <v>0</v>
      </c>
      <c r="F92" s="27">
        <v>0</v>
      </c>
      <c r="G92" s="27">
        <v>0</v>
      </c>
      <c r="H92" s="27">
        <v>0</v>
      </c>
      <c r="I92" s="29"/>
      <c r="J92" s="29"/>
    </row>
    <row r="93" spans="1:10" x14ac:dyDescent="0.2">
      <c r="A93" s="45">
        <v>84</v>
      </c>
      <c r="B93" s="9" t="s">
        <v>166</v>
      </c>
      <c r="C93" s="12" t="s">
        <v>167</v>
      </c>
      <c r="D93" s="67">
        <f t="shared" si="3"/>
        <v>0</v>
      </c>
      <c r="E93" s="27">
        <v>0</v>
      </c>
      <c r="F93" s="27">
        <v>0</v>
      </c>
      <c r="G93" s="27">
        <v>0</v>
      </c>
      <c r="H93" s="27">
        <v>0</v>
      </c>
      <c r="I93" s="29"/>
      <c r="J93" s="29"/>
    </row>
    <row r="94" spans="1:10" x14ac:dyDescent="0.2">
      <c r="A94" s="45">
        <v>85</v>
      </c>
      <c r="B94" s="66" t="s">
        <v>168</v>
      </c>
      <c r="C94" s="10" t="s">
        <v>169</v>
      </c>
      <c r="D94" s="67">
        <f t="shared" si="3"/>
        <v>0</v>
      </c>
      <c r="E94" s="27">
        <v>0</v>
      </c>
      <c r="F94" s="27">
        <v>0</v>
      </c>
      <c r="G94" s="27">
        <v>0</v>
      </c>
      <c r="H94" s="27">
        <v>0</v>
      </c>
      <c r="I94" s="29"/>
      <c r="J94" s="29"/>
    </row>
    <row r="95" spans="1:10" x14ac:dyDescent="0.2">
      <c r="A95" s="45">
        <v>86</v>
      </c>
      <c r="B95" s="9" t="s">
        <v>170</v>
      </c>
      <c r="C95" s="7" t="s">
        <v>171</v>
      </c>
      <c r="D95" s="68">
        <f t="shared" si="3"/>
        <v>0</v>
      </c>
      <c r="E95" s="27">
        <v>0</v>
      </c>
      <c r="F95" s="27">
        <v>0</v>
      </c>
      <c r="G95" s="27">
        <v>0</v>
      </c>
      <c r="H95" s="27">
        <v>0</v>
      </c>
      <c r="I95" s="29"/>
      <c r="J95" s="29"/>
    </row>
    <row r="96" spans="1:10" x14ac:dyDescent="0.2">
      <c r="A96" s="45">
        <v>87</v>
      </c>
      <c r="B96" s="66" t="s">
        <v>172</v>
      </c>
      <c r="C96" s="10" t="s">
        <v>173</v>
      </c>
      <c r="D96" s="67">
        <f t="shared" si="3"/>
        <v>0</v>
      </c>
      <c r="E96" s="27">
        <v>0</v>
      </c>
      <c r="F96" s="27">
        <v>0</v>
      </c>
      <c r="G96" s="27">
        <v>0</v>
      </c>
      <c r="H96" s="27">
        <v>0</v>
      </c>
      <c r="I96" s="29"/>
      <c r="J96" s="29"/>
    </row>
    <row r="97" spans="1:10" x14ac:dyDescent="0.2">
      <c r="A97" s="45">
        <v>88</v>
      </c>
      <c r="B97" s="66" t="s">
        <v>174</v>
      </c>
      <c r="C97" s="10" t="s">
        <v>175</v>
      </c>
      <c r="D97" s="67">
        <f t="shared" si="3"/>
        <v>0</v>
      </c>
      <c r="E97" s="27">
        <v>0</v>
      </c>
      <c r="F97" s="27">
        <v>0</v>
      </c>
      <c r="G97" s="27">
        <v>0</v>
      </c>
      <c r="H97" s="27">
        <v>0</v>
      </c>
      <c r="I97" s="29"/>
      <c r="J97" s="29"/>
    </row>
    <row r="98" spans="1:10" ht="13.5" customHeight="1" x14ac:dyDescent="0.2">
      <c r="A98" s="45">
        <v>89</v>
      </c>
      <c r="B98" s="9" t="s">
        <v>176</v>
      </c>
      <c r="C98" s="12" t="s">
        <v>177</v>
      </c>
      <c r="D98" s="68">
        <f t="shared" si="3"/>
        <v>0</v>
      </c>
      <c r="E98" s="27">
        <v>0</v>
      </c>
      <c r="F98" s="27">
        <v>0</v>
      </c>
      <c r="G98" s="27">
        <v>0</v>
      </c>
      <c r="H98" s="27">
        <v>0</v>
      </c>
      <c r="I98" s="29"/>
      <c r="J98" s="29"/>
    </row>
    <row r="99" spans="1:10" ht="14.25" customHeight="1" x14ac:dyDescent="0.2">
      <c r="A99" s="45">
        <v>90</v>
      </c>
      <c r="B99" s="9" t="s">
        <v>178</v>
      </c>
      <c r="C99" s="7" t="s">
        <v>179</v>
      </c>
      <c r="D99" s="67">
        <f t="shared" si="3"/>
        <v>0</v>
      </c>
      <c r="E99" s="27">
        <v>0</v>
      </c>
      <c r="F99" s="27">
        <v>0</v>
      </c>
      <c r="G99" s="27">
        <v>0</v>
      </c>
      <c r="H99" s="27">
        <v>0</v>
      </c>
      <c r="I99" s="29"/>
      <c r="J99" s="29"/>
    </row>
    <row r="100" spans="1:10" x14ac:dyDescent="0.2">
      <c r="A100" s="45">
        <v>91</v>
      </c>
      <c r="B100" s="6" t="s">
        <v>180</v>
      </c>
      <c r="C100" s="7" t="s">
        <v>181</v>
      </c>
      <c r="D100" s="68">
        <f t="shared" si="3"/>
        <v>0</v>
      </c>
      <c r="E100" s="27">
        <v>0</v>
      </c>
      <c r="F100" s="27">
        <v>0</v>
      </c>
      <c r="G100" s="27">
        <v>0</v>
      </c>
      <c r="H100" s="27">
        <v>0</v>
      </c>
      <c r="I100" s="29"/>
      <c r="J100" s="29"/>
    </row>
    <row r="101" spans="1:10" x14ac:dyDescent="0.2">
      <c r="A101" s="45">
        <v>92</v>
      </c>
      <c r="B101" s="6" t="s">
        <v>182</v>
      </c>
      <c r="C101" s="7" t="s">
        <v>183</v>
      </c>
      <c r="D101" s="67">
        <f t="shared" si="3"/>
        <v>0</v>
      </c>
      <c r="E101" s="27">
        <v>0</v>
      </c>
      <c r="F101" s="27">
        <v>0</v>
      </c>
      <c r="G101" s="27">
        <v>0</v>
      </c>
      <c r="H101" s="27">
        <v>0</v>
      </c>
      <c r="I101" s="29"/>
      <c r="J101" s="29"/>
    </row>
    <row r="102" spans="1:10" x14ac:dyDescent="0.2">
      <c r="A102" s="45">
        <v>93</v>
      </c>
      <c r="B102" s="66" t="s">
        <v>184</v>
      </c>
      <c r="C102" s="10" t="s">
        <v>185</v>
      </c>
      <c r="D102" s="67">
        <f t="shared" si="3"/>
        <v>0</v>
      </c>
      <c r="E102" s="27">
        <v>0</v>
      </c>
      <c r="F102" s="27">
        <v>0</v>
      </c>
      <c r="G102" s="27">
        <v>0</v>
      </c>
      <c r="H102" s="27">
        <v>0</v>
      </c>
      <c r="I102" s="29"/>
      <c r="J102" s="29"/>
    </row>
    <row r="103" spans="1:10" x14ac:dyDescent="0.2">
      <c r="A103" s="45">
        <v>94</v>
      </c>
      <c r="B103" s="11" t="s">
        <v>186</v>
      </c>
      <c r="C103" s="12" t="s">
        <v>187</v>
      </c>
      <c r="D103" s="20">
        <f t="shared" si="3"/>
        <v>0</v>
      </c>
      <c r="E103" s="27">
        <v>0</v>
      </c>
      <c r="F103" s="27">
        <v>0</v>
      </c>
      <c r="G103" s="27">
        <v>0</v>
      </c>
      <c r="H103" s="27">
        <v>0</v>
      </c>
      <c r="I103" s="29"/>
      <c r="J103" s="29"/>
    </row>
    <row r="104" spans="1:10" x14ac:dyDescent="0.2">
      <c r="A104" s="45">
        <v>95</v>
      </c>
      <c r="B104" s="6" t="s">
        <v>188</v>
      </c>
      <c r="C104" s="7" t="s">
        <v>189</v>
      </c>
      <c r="D104" s="68">
        <f t="shared" si="3"/>
        <v>0</v>
      </c>
      <c r="E104" s="27">
        <v>0</v>
      </c>
      <c r="F104" s="27">
        <v>0</v>
      </c>
      <c r="G104" s="27">
        <v>0</v>
      </c>
      <c r="H104" s="27">
        <v>0</v>
      </c>
      <c r="I104" s="29"/>
      <c r="J104" s="29"/>
    </row>
    <row r="105" spans="1:10" x14ac:dyDescent="0.2">
      <c r="A105" s="45">
        <v>96</v>
      </c>
      <c r="B105" s="9" t="s">
        <v>190</v>
      </c>
      <c r="C105" s="7" t="s">
        <v>191</v>
      </c>
      <c r="D105" s="67">
        <f t="shared" si="3"/>
        <v>1320775</v>
      </c>
      <c r="E105" s="27">
        <v>0</v>
      </c>
      <c r="F105" s="27">
        <v>0</v>
      </c>
      <c r="G105" s="27">
        <v>0</v>
      </c>
      <c r="H105" s="27">
        <v>1320775</v>
      </c>
      <c r="I105" s="29"/>
      <c r="J105" s="29"/>
    </row>
    <row r="106" spans="1:10" x14ac:dyDescent="0.2">
      <c r="A106" s="45">
        <v>97</v>
      </c>
      <c r="B106" s="66" t="s">
        <v>192</v>
      </c>
      <c r="C106" s="10" t="s">
        <v>193</v>
      </c>
      <c r="D106" s="161">
        <f t="shared" si="3"/>
        <v>0</v>
      </c>
      <c r="E106" s="27">
        <v>0</v>
      </c>
      <c r="F106" s="27">
        <v>0</v>
      </c>
      <c r="G106" s="27">
        <v>0</v>
      </c>
      <c r="H106" s="27">
        <v>0</v>
      </c>
      <c r="I106" s="29"/>
      <c r="J106" s="29"/>
    </row>
    <row r="107" spans="1:10" x14ac:dyDescent="0.2">
      <c r="A107" s="45">
        <v>98</v>
      </c>
      <c r="B107" s="66" t="s">
        <v>194</v>
      </c>
      <c r="C107" s="10" t="s">
        <v>195</v>
      </c>
      <c r="D107" s="67">
        <f t="shared" si="3"/>
        <v>0</v>
      </c>
      <c r="E107" s="27">
        <v>0</v>
      </c>
      <c r="F107" s="27">
        <v>0</v>
      </c>
      <c r="G107" s="27">
        <v>0</v>
      </c>
      <c r="H107" s="27">
        <v>0</v>
      </c>
      <c r="I107" s="29"/>
      <c r="J107" s="29"/>
    </row>
    <row r="108" spans="1:10" x14ac:dyDescent="0.2">
      <c r="A108" s="45">
        <v>99</v>
      </c>
      <c r="B108" s="6" t="s">
        <v>196</v>
      </c>
      <c r="C108" s="7" t="s">
        <v>197</v>
      </c>
      <c r="D108" s="67">
        <f t="shared" si="3"/>
        <v>0</v>
      </c>
      <c r="E108" s="27">
        <v>0</v>
      </c>
      <c r="F108" s="27">
        <v>0</v>
      </c>
      <c r="G108" s="27">
        <v>0</v>
      </c>
      <c r="H108" s="27">
        <v>0</v>
      </c>
      <c r="I108" s="29"/>
      <c r="J108" s="29"/>
    </row>
    <row r="109" spans="1:10" x14ac:dyDescent="0.2">
      <c r="A109" s="45">
        <v>100</v>
      </c>
      <c r="B109" s="9" t="s">
        <v>198</v>
      </c>
      <c r="C109" s="7" t="s">
        <v>199</v>
      </c>
      <c r="D109" s="68">
        <f t="shared" si="3"/>
        <v>0</v>
      </c>
      <c r="E109" s="27">
        <v>0</v>
      </c>
      <c r="F109" s="27">
        <v>0</v>
      </c>
      <c r="G109" s="27">
        <v>0</v>
      </c>
      <c r="H109" s="27">
        <v>0</v>
      </c>
      <c r="I109" s="29"/>
      <c r="J109" s="29"/>
    </row>
    <row r="110" spans="1:10" x14ac:dyDescent="0.2">
      <c r="A110" s="45">
        <v>101</v>
      </c>
      <c r="B110" s="6" t="s">
        <v>200</v>
      </c>
      <c r="C110" s="10" t="s">
        <v>201</v>
      </c>
      <c r="D110" s="20">
        <f t="shared" si="3"/>
        <v>0</v>
      </c>
      <c r="E110" s="27">
        <v>0</v>
      </c>
      <c r="F110" s="27">
        <v>0</v>
      </c>
      <c r="G110" s="27">
        <v>0</v>
      </c>
      <c r="H110" s="27">
        <v>0</v>
      </c>
      <c r="I110" s="29"/>
      <c r="J110" s="29"/>
    </row>
    <row r="111" spans="1:10" x14ac:dyDescent="0.2">
      <c r="A111" s="45">
        <v>102</v>
      </c>
      <c r="B111" s="6" t="s">
        <v>202</v>
      </c>
      <c r="C111" s="7" t="s">
        <v>203</v>
      </c>
      <c r="D111" s="20">
        <f t="shared" si="3"/>
        <v>0</v>
      </c>
      <c r="E111" s="27">
        <v>0</v>
      </c>
      <c r="F111" s="27">
        <v>0</v>
      </c>
      <c r="G111" s="27">
        <v>0</v>
      </c>
      <c r="H111" s="27">
        <v>0</v>
      </c>
      <c r="I111" s="29"/>
      <c r="J111" s="29"/>
    </row>
    <row r="112" spans="1:10" x14ac:dyDescent="0.2">
      <c r="A112" s="45">
        <v>103</v>
      </c>
      <c r="B112" s="66" t="s">
        <v>204</v>
      </c>
      <c r="C112" s="10" t="s">
        <v>205</v>
      </c>
      <c r="D112" s="20">
        <f t="shared" si="3"/>
        <v>0</v>
      </c>
      <c r="E112" s="27">
        <v>0</v>
      </c>
      <c r="F112" s="27">
        <v>0</v>
      </c>
      <c r="G112" s="27">
        <v>0</v>
      </c>
      <c r="H112" s="27">
        <v>0</v>
      </c>
      <c r="I112" s="29"/>
      <c r="J112" s="29"/>
    </row>
    <row r="113" spans="1:10" x14ac:dyDescent="0.2">
      <c r="A113" s="45">
        <v>104</v>
      </c>
      <c r="B113" s="66" t="s">
        <v>206</v>
      </c>
      <c r="C113" s="10" t="s">
        <v>207</v>
      </c>
      <c r="D113" s="67">
        <f t="shared" si="3"/>
        <v>0</v>
      </c>
      <c r="E113" s="27">
        <v>0</v>
      </c>
      <c r="F113" s="27">
        <v>0</v>
      </c>
      <c r="G113" s="27">
        <v>0</v>
      </c>
      <c r="H113" s="27">
        <v>0</v>
      </c>
      <c r="I113" s="29"/>
      <c r="J113" s="29"/>
    </row>
    <row r="114" spans="1:10" x14ac:dyDescent="0.2">
      <c r="A114" s="45">
        <v>105</v>
      </c>
      <c r="B114" s="66" t="s">
        <v>208</v>
      </c>
      <c r="C114" s="10" t="s">
        <v>209</v>
      </c>
      <c r="D114" s="68">
        <f t="shared" si="3"/>
        <v>0</v>
      </c>
      <c r="E114" s="27">
        <v>0</v>
      </c>
      <c r="F114" s="27">
        <v>0</v>
      </c>
      <c r="G114" s="27">
        <v>0</v>
      </c>
      <c r="H114" s="27">
        <v>0</v>
      </c>
      <c r="I114" s="29"/>
      <c r="J114" s="29"/>
    </row>
    <row r="115" spans="1:10" x14ac:dyDescent="0.2">
      <c r="A115" s="45">
        <v>106</v>
      </c>
      <c r="B115" s="66" t="s">
        <v>210</v>
      </c>
      <c r="C115" s="10" t="s">
        <v>211</v>
      </c>
      <c r="D115" s="20">
        <f t="shared" si="3"/>
        <v>0</v>
      </c>
      <c r="E115" s="27">
        <v>0</v>
      </c>
      <c r="F115" s="27">
        <v>0</v>
      </c>
      <c r="G115" s="27">
        <v>0</v>
      </c>
      <c r="H115" s="27">
        <v>0</v>
      </c>
      <c r="I115" s="29"/>
      <c r="J115" s="29"/>
    </row>
    <row r="116" spans="1:10" x14ac:dyDescent="0.2">
      <c r="A116" s="45">
        <v>107</v>
      </c>
      <c r="B116" s="66" t="s">
        <v>212</v>
      </c>
      <c r="C116" s="10" t="s">
        <v>213</v>
      </c>
      <c r="D116" s="20">
        <f t="shared" si="3"/>
        <v>0</v>
      </c>
      <c r="E116" s="27">
        <v>0</v>
      </c>
      <c r="F116" s="27">
        <v>0</v>
      </c>
      <c r="G116" s="27">
        <v>0</v>
      </c>
      <c r="H116" s="27">
        <v>0</v>
      </c>
      <c r="I116" s="29"/>
      <c r="J116" s="29"/>
    </row>
    <row r="117" spans="1:10" x14ac:dyDescent="0.2">
      <c r="A117" s="45">
        <v>108</v>
      </c>
      <c r="B117" s="66" t="s">
        <v>214</v>
      </c>
      <c r="C117" s="10" t="s">
        <v>215</v>
      </c>
      <c r="D117" s="67">
        <f t="shared" si="3"/>
        <v>0</v>
      </c>
      <c r="E117" s="27">
        <v>0</v>
      </c>
      <c r="F117" s="27">
        <v>0</v>
      </c>
      <c r="G117" s="27">
        <v>0</v>
      </c>
      <c r="H117" s="27">
        <v>0</v>
      </c>
      <c r="I117" s="29"/>
      <c r="J117" s="29"/>
    </row>
    <row r="118" spans="1:10" ht="12" customHeight="1" x14ac:dyDescent="0.2">
      <c r="A118" s="45">
        <v>109</v>
      </c>
      <c r="B118" s="15" t="s">
        <v>216</v>
      </c>
      <c r="C118" s="16" t="s">
        <v>217</v>
      </c>
      <c r="D118" s="67">
        <f t="shared" si="3"/>
        <v>0</v>
      </c>
      <c r="E118" s="27">
        <v>0</v>
      </c>
      <c r="F118" s="27">
        <v>0</v>
      </c>
      <c r="G118" s="27">
        <v>0</v>
      </c>
      <c r="H118" s="27">
        <v>0</v>
      </c>
      <c r="I118" s="29"/>
      <c r="J118" s="29"/>
    </row>
    <row r="119" spans="1:10" x14ac:dyDescent="0.2">
      <c r="A119" s="45">
        <v>110</v>
      </c>
      <c r="B119" s="15" t="s">
        <v>389</v>
      </c>
      <c r="C119" s="16" t="s">
        <v>321</v>
      </c>
      <c r="D119" s="20">
        <f t="shared" si="3"/>
        <v>0</v>
      </c>
      <c r="E119" s="27">
        <v>0</v>
      </c>
      <c r="F119" s="27"/>
      <c r="G119" s="27"/>
      <c r="H119" s="27">
        <v>0</v>
      </c>
      <c r="I119" s="29"/>
      <c r="J119" s="29"/>
    </row>
    <row r="120" spans="1:10" x14ac:dyDescent="0.2">
      <c r="A120" s="45">
        <v>111</v>
      </c>
      <c r="B120" s="9" t="s">
        <v>218</v>
      </c>
      <c r="C120" s="7" t="s">
        <v>219</v>
      </c>
      <c r="D120" s="20">
        <f t="shared" si="3"/>
        <v>0</v>
      </c>
      <c r="E120" s="27">
        <v>0</v>
      </c>
      <c r="F120" s="27">
        <v>0</v>
      </c>
      <c r="G120" s="27">
        <v>0</v>
      </c>
      <c r="H120" s="27">
        <v>0</v>
      </c>
      <c r="I120" s="29"/>
      <c r="J120" s="29"/>
    </row>
    <row r="121" spans="1:10" x14ac:dyDescent="0.2">
      <c r="A121" s="45">
        <v>112</v>
      </c>
      <c r="B121" s="66" t="s">
        <v>220</v>
      </c>
      <c r="C121" s="10" t="s">
        <v>221</v>
      </c>
      <c r="D121" s="67">
        <f t="shared" si="3"/>
        <v>0</v>
      </c>
      <c r="E121" s="27">
        <v>0</v>
      </c>
      <c r="F121" s="27">
        <v>0</v>
      </c>
      <c r="G121" s="27">
        <v>0</v>
      </c>
      <c r="H121" s="27">
        <v>0</v>
      </c>
      <c r="I121" s="29"/>
      <c r="J121" s="29"/>
    </row>
    <row r="122" spans="1:10" x14ac:dyDescent="0.2">
      <c r="A122" s="45">
        <v>113</v>
      </c>
      <c r="B122" s="6" t="s">
        <v>222</v>
      </c>
      <c r="C122" s="17" t="s">
        <v>223</v>
      </c>
      <c r="D122" s="20">
        <f t="shared" si="3"/>
        <v>0</v>
      </c>
      <c r="E122" s="27">
        <v>0</v>
      </c>
      <c r="F122" s="27">
        <v>0</v>
      </c>
      <c r="G122" s="27">
        <v>0</v>
      </c>
      <c r="H122" s="27">
        <v>0</v>
      </c>
      <c r="I122" s="29"/>
      <c r="J122" s="29"/>
    </row>
    <row r="123" spans="1:10" ht="24" x14ac:dyDescent="0.2">
      <c r="A123" s="45">
        <v>114</v>
      </c>
      <c r="B123" s="66" t="s">
        <v>224</v>
      </c>
      <c r="C123" s="10" t="s">
        <v>225</v>
      </c>
      <c r="D123" s="67">
        <f t="shared" si="3"/>
        <v>0</v>
      </c>
      <c r="E123" s="27">
        <v>0</v>
      </c>
      <c r="F123" s="27">
        <v>0</v>
      </c>
      <c r="G123" s="27">
        <v>0</v>
      </c>
      <c r="H123" s="27">
        <v>0</v>
      </c>
      <c r="I123" s="29"/>
      <c r="J123" s="29"/>
    </row>
    <row r="124" spans="1:10" ht="13.5" customHeight="1" x14ac:dyDescent="0.2">
      <c r="A124" s="45">
        <v>115</v>
      </c>
      <c r="B124" s="66" t="s">
        <v>226</v>
      </c>
      <c r="C124" s="10" t="s">
        <v>227</v>
      </c>
      <c r="D124" s="67">
        <f t="shared" si="3"/>
        <v>0</v>
      </c>
      <c r="E124" s="27">
        <v>0</v>
      </c>
      <c r="F124" s="27">
        <v>0</v>
      </c>
      <c r="G124" s="27">
        <v>0</v>
      </c>
      <c r="H124" s="27">
        <v>0</v>
      </c>
      <c r="I124" s="29"/>
      <c r="J124" s="29"/>
    </row>
    <row r="125" spans="1:10" x14ac:dyDescent="0.2">
      <c r="A125" s="45">
        <v>116</v>
      </c>
      <c r="B125" s="9" t="s">
        <v>228</v>
      </c>
      <c r="C125" s="10" t="s">
        <v>229</v>
      </c>
      <c r="D125" s="67">
        <f t="shared" si="3"/>
        <v>0</v>
      </c>
      <c r="E125" s="27">
        <v>0</v>
      </c>
      <c r="F125" s="27">
        <v>0</v>
      </c>
      <c r="G125" s="27">
        <v>0</v>
      </c>
      <c r="H125" s="27">
        <v>0</v>
      </c>
      <c r="I125" s="29"/>
      <c r="J125" s="29"/>
    </row>
    <row r="126" spans="1:10" x14ac:dyDescent="0.2">
      <c r="A126" s="45">
        <v>117</v>
      </c>
      <c r="B126" s="9" t="s">
        <v>230</v>
      </c>
      <c r="C126" s="10" t="s">
        <v>231</v>
      </c>
      <c r="D126" s="67">
        <f t="shared" si="3"/>
        <v>0</v>
      </c>
      <c r="E126" s="27">
        <v>0</v>
      </c>
      <c r="F126" s="27">
        <v>0</v>
      </c>
      <c r="G126" s="27">
        <v>0</v>
      </c>
      <c r="H126" s="27">
        <v>0</v>
      </c>
      <c r="I126" s="29"/>
      <c r="J126" s="29"/>
    </row>
    <row r="127" spans="1:10" x14ac:dyDescent="0.2">
      <c r="A127" s="45">
        <v>118</v>
      </c>
      <c r="B127" s="9" t="s">
        <v>232</v>
      </c>
      <c r="C127" s="10" t="s">
        <v>233</v>
      </c>
      <c r="D127" s="67">
        <f t="shared" si="3"/>
        <v>0</v>
      </c>
      <c r="E127" s="27">
        <v>0</v>
      </c>
      <c r="F127" s="27">
        <v>0</v>
      </c>
      <c r="G127" s="27">
        <v>0</v>
      </c>
      <c r="H127" s="27">
        <v>0</v>
      </c>
      <c r="I127" s="29"/>
      <c r="J127" s="29"/>
    </row>
    <row r="128" spans="1:10" ht="12.75" customHeight="1" x14ac:dyDescent="0.2">
      <c r="A128" s="45">
        <v>119</v>
      </c>
      <c r="B128" s="6" t="s">
        <v>234</v>
      </c>
      <c r="C128" s="7" t="s">
        <v>235</v>
      </c>
      <c r="D128" s="67">
        <f t="shared" si="3"/>
        <v>0</v>
      </c>
      <c r="E128" s="27">
        <v>0</v>
      </c>
      <c r="F128" s="27">
        <v>0</v>
      </c>
      <c r="G128" s="27">
        <v>0</v>
      </c>
      <c r="H128" s="27">
        <v>0</v>
      </c>
      <c r="I128" s="29"/>
      <c r="J128" s="29"/>
    </row>
    <row r="129" spans="1:10" x14ac:dyDescent="0.2">
      <c r="A129" s="45">
        <v>120</v>
      </c>
      <c r="B129" s="9" t="s">
        <v>236</v>
      </c>
      <c r="C129" s="7" t="s">
        <v>237</v>
      </c>
      <c r="D129" s="151">
        <f t="shared" si="3"/>
        <v>0</v>
      </c>
      <c r="E129" s="27">
        <v>0</v>
      </c>
      <c r="F129" s="27">
        <v>0</v>
      </c>
      <c r="G129" s="27">
        <v>0</v>
      </c>
      <c r="H129" s="27">
        <v>0</v>
      </c>
      <c r="I129" s="29"/>
      <c r="J129" s="29"/>
    </row>
    <row r="130" spans="1:10" x14ac:dyDescent="0.2">
      <c r="A130" s="45">
        <v>121</v>
      </c>
      <c r="B130" s="66" t="s">
        <v>238</v>
      </c>
      <c r="C130" s="10" t="s">
        <v>239</v>
      </c>
      <c r="D130" s="20">
        <f t="shared" si="3"/>
        <v>0</v>
      </c>
      <c r="E130" s="27">
        <v>0</v>
      </c>
      <c r="F130" s="27">
        <v>0</v>
      </c>
      <c r="G130" s="27">
        <v>0</v>
      </c>
      <c r="H130" s="27">
        <v>0</v>
      </c>
      <c r="I130" s="29"/>
      <c r="J130" s="29"/>
    </row>
    <row r="131" spans="1:10" x14ac:dyDescent="0.2">
      <c r="A131" s="45">
        <v>122</v>
      </c>
      <c r="B131" s="66" t="s">
        <v>240</v>
      </c>
      <c r="C131" s="10" t="s">
        <v>241</v>
      </c>
      <c r="D131" s="67">
        <f t="shared" si="3"/>
        <v>0</v>
      </c>
      <c r="E131" s="27">
        <v>0</v>
      </c>
      <c r="F131" s="27">
        <v>0</v>
      </c>
      <c r="G131" s="27">
        <v>0</v>
      </c>
      <c r="H131" s="27">
        <v>0</v>
      </c>
      <c r="I131" s="29"/>
      <c r="J131" s="29"/>
    </row>
    <row r="132" spans="1:10" x14ac:dyDescent="0.2">
      <c r="A132" s="45">
        <v>123</v>
      </c>
      <c r="B132" s="66" t="s">
        <v>242</v>
      </c>
      <c r="C132" s="10" t="s">
        <v>322</v>
      </c>
      <c r="D132" s="67">
        <f t="shared" si="3"/>
        <v>8601870</v>
      </c>
      <c r="E132" s="27">
        <v>8601870</v>
      </c>
      <c r="F132" s="27">
        <v>0</v>
      </c>
      <c r="G132" s="27">
        <v>0</v>
      </c>
      <c r="H132" s="27">
        <v>0</v>
      </c>
      <c r="I132" s="29"/>
      <c r="J132" s="29"/>
    </row>
    <row r="133" spans="1:10" x14ac:dyDescent="0.2">
      <c r="A133" s="45">
        <v>124</v>
      </c>
      <c r="B133" s="66" t="s">
        <v>243</v>
      </c>
      <c r="C133" s="10" t="s">
        <v>244</v>
      </c>
      <c r="D133" s="67">
        <f t="shared" si="3"/>
        <v>17163200</v>
      </c>
      <c r="E133" s="27">
        <v>15551200</v>
      </c>
      <c r="F133" s="27">
        <v>1612000</v>
      </c>
      <c r="G133" s="27">
        <v>0</v>
      </c>
      <c r="H133" s="27">
        <v>0</v>
      </c>
      <c r="I133" s="29"/>
      <c r="J133" s="29"/>
    </row>
    <row r="134" spans="1:10" ht="21.75" customHeight="1" x14ac:dyDescent="0.2">
      <c r="A134" s="45">
        <v>125</v>
      </c>
      <c r="B134" s="66" t="s">
        <v>245</v>
      </c>
      <c r="C134" s="10" t="s">
        <v>246</v>
      </c>
      <c r="D134" s="67">
        <f t="shared" si="3"/>
        <v>2867010</v>
      </c>
      <c r="E134" s="27">
        <v>2867010</v>
      </c>
      <c r="F134" s="27">
        <v>0</v>
      </c>
      <c r="G134" s="27">
        <v>0</v>
      </c>
      <c r="H134" s="27">
        <v>0</v>
      </c>
      <c r="I134" s="29"/>
      <c r="J134" s="29"/>
    </row>
    <row r="135" spans="1:10" x14ac:dyDescent="0.2">
      <c r="A135" s="45">
        <v>126</v>
      </c>
      <c r="B135" s="6" t="s">
        <v>247</v>
      </c>
      <c r="C135" s="7" t="s">
        <v>248</v>
      </c>
      <c r="D135" s="67">
        <f t="shared" si="3"/>
        <v>0</v>
      </c>
      <c r="E135" s="27">
        <v>0</v>
      </c>
      <c r="F135" s="27">
        <v>0</v>
      </c>
      <c r="G135" s="27">
        <v>0</v>
      </c>
      <c r="H135" s="27">
        <v>0</v>
      </c>
      <c r="I135" s="29"/>
      <c r="J135" s="29"/>
    </row>
    <row r="136" spans="1:10" x14ac:dyDescent="0.2">
      <c r="A136" s="45">
        <v>127</v>
      </c>
      <c r="B136" s="66" t="s">
        <v>249</v>
      </c>
      <c r="C136" s="10" t="s">
        <v>250</v>
      </c>
      <c r="D136" s="68">
        <f t="shared" si="3"/>
        <v>0</v>
      </c>
      <c r="E136" s="27">
        <v>0</v>
      </c>
      <c r="F136" s="27">
        <v>0</v>
      </c>
      <c r="G136" s="27">
        <v>0</v>
      </c>
      <c r="H136" s="27">
        <v>0</v>
      </c>
      <c r="I136" s="29"/>
      <c r="J136" s="29"/>
    </row>
    <row r="137" spans="1:10" x14ac:dyDescent="0.2">
      <c r="A137" s="45">
        <v>128</v>
      </c>
      <c r="B137" s="6" t="s">
        <v>251</v>
      </c>
      <c r="C137" s="10" t="s">
        <v>323</v>
      </c>
      <c r="D137" s="67">
        <f t="shared" si="3"/>
        <v>0</v>
      </c>
      <c r="E137" s="27">
        <v>0</v>
      </c>
      <c r="F137" s="27">
        <v>0</v>
      </c>
      <c r="G137" s="27">
        <v>0</v>
      </c>
      <c r="H137" s="27">
        <v>0</v>
      </c>
      <c r="I137" s="29"/>
      <c r="J137" s="29"/>
    </row>
    <row r="138" spans="1:10" ht="24" customHeight="1" x14ac:dyDescent="0.2">
      <c r="A138" s="45">
        <v>129</v>
      </c>
      <c r="B138" s="11" t="s">
        <v>252</v>
      </c>
      <c r="C138" s="12" t="s">
        <v>253</v>
      </c>
      <c r="D138" s="20">
        <f t="shared" si="3"/>
        <v>7609200</v>
      </c>
      <c r="E138" s="27">
        <v>0</v>
      </c>
      <c r="F138" s="27">
        <v>0</v>
      </c>
      <c r="G138" s="27">
        <v>0</v>
      </c>
      <c r="H138" s="27">
        <v>7609200</v>
      </c>
      <c r="I138" s="29"/>
      <c r="J138" s="29"/>
    </row>
    <row r="139" spans="1:10" x14ac:dyDescent="0.2">
      <c r="A139" s="45">
        <v>130</v>
      </c>
      <c r="B139" s="66" t="s">
        <v>254</v>
      </c>
      <c r="C139" s="10" t="s">
        <v>255</v>
      </c>
      <c r="D139" s="20">
        <f t="shared" ref="D139:D146" si="4">E139+F139+G139+H139</f>
        <v>4449000</v>
      </c>
      <c r="E139" s="27">
        <v>0</v>
      </c>
      <c r="F139" s="27">
        <v>0</v>
      </c>
      <c r="G139" s="27">
        <v>0</v>
      </c>
      <c r="H139" s="27">
        <v>4449000</v>
      </c>
      <c r="I139" s="29"/>
      <c r="J139" s="29"/>
    </row>
    <row r="140" spans="1:10" x14ac:dyDescent="0.2">
      <c r="A140" s="45">
        <v>131</v>
      </c>
      <c r="B140" s="66" t="s">
        <v>256</v>
      </c>
      <c r="C140" s="10" t="s">
        <v>257</v>
      </c>
      <c r="D140" s="67">
        <f t="shared" si="4"/>
        <v>0</v>
      </c>
      <c r="E140" s="27">
        <v>0</v>
      </c>
      <c r="F140" s="27">
        <v>0</v>
      </c>
      <c r="G140" s="27">
        <v>0</v>
      </c>
      <c r="H140" s="27">
        <v>0</v>
      </c>
      <c r="I140" s="29"/>
      <c r="J140" s="29"/>
    </row>
    <row r="141" spans="1:10" x14ac:dyDescent="0.2">
      <c r="A141" s="45">
        <v>132</v>
      </c>
      <c r="B141" s="66" t="s">
        <v>258</v>
      </c>
      <c r="C141" s="10" t="s">
        <v>259</v>
      </c>
      <c r="D141" s="67">
        <f t="shared" si="4"/>
        <v>0</v>
      </c>
      <c r="E141" s="27">
        <v>0</v>
      </c>
      <c r="F141" s="27">
        <v>0</v>
      </c>
      <c r="G141" s="27">
        <v>0</v>
      </c>
      <c r="H141" s="27">
        <v>0</v>
      </c>
      <c r="I141" s="29"/>
      <c r="J141" s="29"/>
    </row>
    <row r="142" spans="1:10" ht="13.5" customHeight="1" x14ac:dyDescent="0.2">
      <c r="A142" s="45">
        <v>133</v>
      </c>
      <c r="B142" s="11" t="s">
        <v>260</v>
      </c>
      <c r="C142" s="12" t="s">
        <v>324</v>
      </c>
      <c r="D142" s="67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9"/>
      <c r="J142" s="29"/>
    </row>
    <row r="143" spans="1:10" x14ac:dyDescent="0.2">
      <c r="A143" s="45">
        <v>134</v>
      </c>
      <c r="B143" s="9" t="s">
        <v>261</v>
      </c>
      <c r="C143" s="12" t="s">
        <v>262</v>
      </c>
      <c r="D143" s="67">
        <f t="shared" si="4"/>
        <v>0</v>
      </c>
      <c r="E143" s="27">
        <v>0</v>
      </c>
      <c r="F143" s="27">
        <v>0</v>
      </c>
      <c r="G143" s="27">
        <v>0</v>
      </c>
      <c r="H143" s="27">
        <v>0</v>
      </c>
      <c r="I143" s="29"/>
      <c r="J143" s="29"/>
    </row>
    <row r="144" spans="1:10" x14ac:dyDescent="0.2">
      <c r="A144" s="45">
        <v>135</v>
      </c>
      <c r="B144" s="66" t="s">
        <v>263</v>
      </c>
      <c r="C144" s="10" t="s">
        <v>264</v>
      </c>
      <c r="D144" s="67">
        <f t="shared" si="4"/>
        <v>0</v>
      </c>
      <c r="E144" s="27">
        <v>0</v>
      </c>
      <c r="F144" s="27">
        <v>0</v>
      </c>
      <c r="G144" s="27">
        <v>0</v>
      </c>
      <c r="H144" s="27">
        <v>0</v>
      </c>
      <c r="I144" s="29"/>
      <c r="J144" s="29"/>
    </row>
    <row r="145" spans="1:10" x14ac:dyDescent="0.2">
      <c r="A145" s="45">
        <v>136</v>
      </c>
      <c r="B145" s="6" t="s">
        <v>265</v>
      </c>
      <c r="C145" s="7" t="s">
        <v>266</v>
      </c>
      <c r="D145" s="20">
        <f t="shared" si="4"/>
        <v>0</v>
      </c>
      <c r="E145" s="27">
        <v>0</v>
      </c>
      <c r="F145" s="27">
        <v>0</v>
      </c>
      <c r="G145" s="27">
        <v>0</v>
      </c>
      <c r="H145" s="27">
        <v>0</v>
      </c>
      <c r="I145" s="29"/>
      <c r="J145" s="29"/>
    </row>
    <row r="146" spans="1:10" ht="15.75" customHeight="1" x14ac:dyDescent="0.2">
      <c r="A146" s="45">
        <v>137</v>
      </c>
      <c r="B146" s="58" t="s">
        <v>267</v>
      </c>
      <c r="C146" s="53" t="s">
        <v>268</v>
      </c>
      <c r="D146" s="67">
        <f t="shared" si="4"/>
        <v>245655693</v>
      </c>
      <c r="E146" s="27">
        <v>0</v>
      </c>
      <c r="F146" s="27">
        <v>0</v>
      </c>
      <c r="G146" s="27">
        <v>245655693</v>
      </c>
      <c r="H146" s="27">
        <v>0</v>
      </c>
      <c r="I146" s="29"/>
      <c r="J146" s="29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145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D7" sqref="D7"/>
    </sheetView>
  </sheetViews>
  <sheetFormatPr defaultRowHeight="12" x14ac:dyDescent="0.2"/>
  <cols>
    <col min="1" max="1" width="4.7109375" style="1" customWidth="1"/>
    <col min="2" max="2" width="9.28515625" style="39" customWidth="1"/>
    <col min="3" max="3" width="34.5703125" style="2" customWidth="1"/>
    <col min="4" max="4" width="11.28515625" style="29" customWidth="1"/>
    <col min="5" max="16384" width="9.140625" style="3"/>
  </cols>
  <sheetData>
    <row r="2" spans="1:4" ht="30" customHeight="1" x14ac:dyDescent="0.2">
      <c r="A2" s="287" t="s">
        <v>334</v>
      </c>
      <c r="B2" s="287"/>
      <c r="C2" s="287"/>
      <c r="D2" s="287"/>
    </row>
    <row r="3" spans="1:4" x14ac:dyDescent="0.2">
      <c r="C3" s="4"/>
      <c r="D3" s="29" t="s">
        <v>293</v>
      </c>
    </row>
    <row r="4" spans="1:4" s="5" customFormat="1" ht="24.75" customHeight="1" x14ac:dyDescent="0.2">
      <c r="A4" s="266" t="s">
        <v>0</v>
      </c>
      <c r="B4" s="266" t="s">
        <v>1</v>
      </c>
      <c r="C4" s="266" t="s">
        <v>2</v>
      </c>
      <c r="D4" s="25" t="s">
        <v>304</v>
      </c>
    </row>
    <row r="5" spans="1:4" ht="51.75" customHeight="1" x14ac:dyDescent="0.2">
      <c r="A5" s="268"/>
      <c r="B5" s="268"/>
      <c r="C5" s="268"/>
      <c r="D5" s="27" t="s">
        <v>305</v>
      </c>
    </row>
    <row r="6" spans="1:4" ht="12" customHeight="1" x14ac:dyDescent="0.2">
      <c r="A6" s="255" t="s">
        <v>270</v>
      </c>
      <c r="B6" s="255"/>
      <c r="C6" s="255"/>
      <c r="D6" s="18">
        <f>D7+D8</f>
        <v>1532609960</v>
      </c>
    </row>
    <row r="7" spans="1:4" ht="12" customHeight="1" x14ac:dyDescent="0.2">
      <c r="A7" s="219" t="s">
        <v>269</v>
      </c>
      <c r="B7" s="220"/>
      <c r="C7" s="221"/>
      <c r="D7" s="56"/>
    </row>
    <row r="8" spans="1:4" ht="12" customHeight="1" x14ac:dyDescent="0.2">
      <c r="A8" s="219" t="s">
        <v>313</v>
      </c>
      <c r="B8" s="220"/>
      <c r="C8" s="221"/>
      <c r="D8" s="18">
        <f>SUM(D9:D145)</f>
        <v>1532609960</v>
      </c>
    </row>
    <row r="9" spans="1:4" ht="12" customHeight="1" x14ac:dyDescent="0.2">
      <c r="A9" s="45">
        <v>1</v>
      </c>
      <c r="B9" s="6" t="s">
        <v>3</v>
      </c>
      <c r="C9" s="7" t="s">
        <v>4</v>
      </c>
      <c r="D9" s="8">
        <v>26201827</v>
      </c>
    </row>
    <row r="10" spans="1:4" x14ac:dyDescent="0.2">
      <c r="A10" s="45">
        <v>2</v>
      </c>
      <c r="B10" s="9" t="s">
        <v>5</v>
      </c>
      <c r="C10" s="7" t="s">
        <v>6</v>
      </c>
      <c r="D10" s="8">
        <v>24036715</v>
      </c>
    </row>
    <row r="11" spans="1:4" x14ac:dyDescent="0.2">
      <c r="A11" s="45">
        <v>3</v>
      </c>
      <c r="B11" s="66" t="s">
        <v>7</v>
      </c>
      <c r="C11" s="10" t="s">
        <v>8</v>
      </c>
      <c r="D11" s="8">
        <v>18922866</v>
      </c>
    </row>
    <row r="12" spans="1:4" ht="14.25" customHeight="1" x14ac:dyDescent="0.2">
      <c r="A12" s="45">
        <v>4</v>
      </c>
      <c r="B12" s="6" t="s">
        <v>9</v>
      </c>
      <c r="C12" s="7" t="s">
        <v>10</v>
      </c>
      <c r="D12" s="8">
        <v>32573037</v>
      </c>
    </row>
    <row r="13" spans="1:4" x14ac:dyDescent="0.2">
      <c r="A13" s="45">
        <v>5</v>
      </c>
      <c r="B13" s="6" t="s">
        <v>11</v>
      </c>
      <c r="C13" s="7" t="s">
        <v>12</v>
      </c>
      <c r="D13" s="8">
        <v>26939955</v>
      </c>
    </row>
    <row r="14" spans="1:4" x14ac:dyDescent="0.2">
      <c r="A14" s="45">
        <v>6</v>
      </c>
      <c r="B14" s="66" t="s">
        <v>13</v>
      </c>
      <c r="C14" s="10" t="s">
        <v>14</v>
      </c>
      <c r="D14" s="8">
        <v>2825316</v>
      </c>
    </row>
    <row r="15" spans="1:4" x14ac:dyDescent="0.2">
      <c r="A15" s="45">
        <v>7</v>
      </c>
      <c r="B15" s="11" t="s">
        <v>15</v>
      </c>
      <c r="C15" s="12" t="s">
        <v>16</v>
      </c>
      <c r="D15" s="8">
        <v>25021068</v>
      </c>
    </row>
    <row r="16" spans="1:4" x14ac:dyDescent="0.2">
      <c r="A16" s="45">
        <v>8</v>
      </c>
      <c r="B16" s="66" t="s">
        <v>17</v>
      </c>
      <c r="C16" s="10" t="s">
        <v>18</v>
      </c>
      <c r="D16" s="8">
        <v>24821476</v>
      </c>
    </row>
    <row r="17" spans="1:4" x14ac:dyDescent="0.2">
      <c r="A17" s="45">
        <v>9</v>
      </c>
      <c r="B17" s="66" t="s">
        <v>19</v>
      </c>
      <c r="C17" s="10" t="s">
        <v>20</v>
      </c>
      <c r="D17" s="8">
        <v>35711826</v>
      </c>
    </row>
    <row r="18" spans="1:4" x14ac:dyDescent="0.2">
      <c r="A18" s="45">
        <v>10</v>
      </c>
      <c r="B18" s="66" t="s">
        <v>21</v>
      </c>
      <c r="C18" s="10" t="s">
        <v>22</v>
      </c>
      <c r="D18" s="8">
        <v>25359456</v>
      </c>
    </row>
    <row r="19" spans="1:4" x14ac:dyDescent="0.2">
      <c r="A19" s="45">
        <v>11</v>
      </c>
      <c r="B19" s="66" t="s">
        <v>23</v>
      </c>
      <c r="C19" s="10" t="s">
        <v>24</v>
      </c>
      <c r="D19" s="8">
        <v>23799516</v>
      </c>
    </row>
    <row r="20" spans="1:4" x14ac:dyDescent="0.2">
      <c r="A20" s="45">
        <v>12</v>
      </c>
      <c r="B20" s="66" t="s">
        <v>25</v>
      </c>
      <c r="C20" s="10" t="s">
        <v>26</v>
      </c>
      <c r="D20" s="8">
        <v>40627887</v>
      </c>
    </row>
    <row r="21" spans="1:4" x14ac:dyDescent="0.2">
      <c r="A21" s="45">
        <v>13</v>
      </c>
      <c r="B21" s="66" t="s">
        <v>390</v>
      </c>
      <c r="C21" s="7" t="s">
        <v>356</v>
      </c>
      <c r="D21" s="8">
        <v>0</v>
      </c>
    </row>
    <row r="22" spans="1:4" x14ac:dyDescent="0.2">
      <c r="A22" s="45">
        <v>14</v>
      </c>
      <c r="B22" s="6" t="s">
        <v>27</v>
      </c>
      <c r="C22" s="10" t="s">
        <v>28</v>
      </c>
      <c r="D22" s="8">
        <v>0</v>
      </c>
    </row>
    <row r="23" spans="1:4" x14ac:dyDescent="0.2">
      <c r="A23" s="45">
        <v>15</v>
      </c>
      <c r="B23" s="66" t="s">
        <v>29</v>
      </c>
      <c r="C23" s="10" t="s">
        <v>30</v>
      </c>
      <c r="D23" s="8">
        <v>24532953</v>
      </c>
    </row>
    <row r="24" spans="1:4" x14ac:dyDescent="0.2">
      <c r="A24" s="45">
        <v>16</v>
      </c>
      <c r="B24" s="66" t="s">
        <v>31</v>
      </c>
      <c r="C24" s="10" t="s">
        <v>32</v>
      </c>
      <c r="D24" s="8">
        <v>45796954</v>
      </c>
    </row>
    <row r="25" spans="1:4" x14ac:dyDescent="0.2">
      <c r="A25" s="45">
        <v>17</v>
      </c>
      <c r="B25" s="66" t="s">
        <v>33</v>
      </c>
      <c r="C25" s="10" t="s">
        <v>34</v>
      </c>
      <c r="D25" s="8">
        <v>42842018</v>
      </c>
    </row>
    <row r="26" spans="1:4" x14ac:dyDescent="0.2">
      <c r="A26" s="45">
        <v>18</v>
      </c>
      <c r="B26" s="66" t="s">
        <v>35</v>
      </c>
      <c r="C26" s="10" t="s">
        <v>36</v>
      </c>
      <c r="D26" s="8">
        <v>30638063</v>
      </c>
    </row>
    <row r="27" spans="1:4" x14ac:dyDescent="0.2">
      <c r="A27" s="45">
        <v>19</v>
      </c>
      <c r="B27" s="6" t="s">
        <v>37</v>
      </c>
      <c r="C27" s="7" t="s">
        <v>38</v>
      </c>
      <c r="D27" s="8">
        <v>19496824</v>
      </c>
    </row>
    <row r="28" spans="1:4" x14ac:dyDescent="0.2">
      <c r="A28" s="45">
        <v>20</v>
      </c>
      <c r="B28" s="6" t="s">
        <v>39</v>
      </c>
      <c r="C28" s="7" t="s">
        <v>40</v>
      </c>
      <c r="D28" s="8">
        <v>16591066</v>
      </c>
    </row>
    <row r="29" spans="1:4" x14ac:dyDescent="0.2">
      <c r="A29" s="45">
        <v>21</v>
      </c>
      <c r="B29" s="6" t="s">
        <v>41</v>
      </c>
      <c r="C29" s="7" t="s">
        <v>42</v>
      </c>
      <c r="D29" s="8">
        <v>37371321</v>
      </c>
    </row>
    <row r="30" spans="1:4" x14ac:dyDescent="0.2">
      <c r="A30" s="45">
        <v>22</v>
      </c>
      <c r="B30" s="6" t="s">
        <v>43</v>
      </c>
      <c r="C30" s="7" t="s">
        <v>44</v>
      </c>
      <c r="D30" s="8">
        <v>878548</v>
      </c>
    </row>
    <row r="31" spans="1:4" x14ac:dyDescent="0.2">
      <c r="A31" s="45">
        <v>23</v>
      </c>
      <c r="B31" s="66" t="s">
        <v>45</v>
      </c>
      <c r="C31" s="10" t="s">
        <v>46</v>
      </c>
      <c r="D31" s="8">
        <v>0</v>
      </c>
    </row>
    <row r="32" spans="1:4" ht="12" customHeight="1" x14ac:dyDescent="0.2">
      <c r="A32" s="45">
        <v>24</v>
      </c>
      <c r="B32" s="66" t="s">
        <v>47</v>
      </c>
      <c r="C32" s="10" t="s">
        <v>48</v>
      </c>
      <c r="D32" s="8">
        <v>0</v>
      </c>
    </row>
    <row r="33" spans="1:4" ht="24" x14ac:dyDescent="0.2">
      <c r="A33" s="45">
        <v>25</v>
      </c>
      <c r="B33" s="66" t="s">
        <v>49</v>
      </c>
      <c r="C33" s="10" t="s">
        <v>50</v>
      </c>
      <c r="D33" s="8">
        <v>0</v>
      </c>
    </row>
    <row r="34" spans="1:4" x14ac:dyDescent="0.2">
      <c r="A34" s="45">
        <v>26</v>
      </c>
      <c r="B34" s="6" t="s">
        <v>51</v>
      </c>
      <c r="C34" s="12" t="s">
        <v>52</v>
      </c>
      <c r="D34" s="8">
        <v>0</v>
      </c>
    </row>
    <row r="35" spans="1:4" x14ac:dyDescent="0.2">
      <c r="A35" s="45">
        <v>27</v>
      </c>
      <c r="B35" s="66" t="s">
        <v>53</v>
      </c>
      <c r="C35" s="10" t="s">
        <v>54</v>
      </c>
      <c r="D35" s="8">
        <v>50564832</v>
      </c>
    </row>
    <row r="36" spans="1:4" ht="24" customHeight="1" x14ac:dyDescent="0.2">
      <c r="A36" s="45">
        <v>28</v>
      </c>
      <c r="B36" s="66" t="s">
        <v>55</v>
      </c>
      <c r="C36" s="10" t="s">
        <v>56</v>
      </c>
      <c r="D36" s="8">
        <v>0</v>
      </c>
    </row>
    <row r="37" spans="1:4" ht="12" customHeight="1" x14ac:dyDescent="0.2">
      <c r="A37" s="45">
        <v>29</v>
      </c>
      <c r="B37" s="9" t="s">
        <v>57</v>
      </c>
      <c r="C37" s="12" t="s">
        <v>58</v>
      </c>
      <c r="D37" s="8">
        <v>0</v>
      </c>
    </row>
    <row r="38" spans="1:4" ht="24" x14ac:dyDescent="0.2">
      <c r="A38" s="45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5">
        <v>31</v>
      </c>
      <c r="B39" s="66" t="s">
        <v>61</v>
      </c>
      <c r="C39" s="10" t="s">
        <v>62</v>
      </c>
      <c r="D39" s="8">
        <v>0</v>
      </c>
    </row>
    <row r="40" spans="1:4" x14ac:dyDescent="0.2">
      <c r="A40" s="45">
        <v>32</v>
      </c>
      <c r="B40" s="9" t="s">
        <v>63</v>
      </c>
      <c r="C40" s="7" t="s">
        <v>64</v>
      </c>
      <c r="D40" s="8">
        <v>29633078</v>
      </c>
    </row>
    <row r="41" spans="1:4" x14ac:dyDescent="0.2">
      <c r="A41" s="45">
        <v>33</v>
      </c>
      <c r="B41" s="11" t="s">
        <v>65</v>
      </c>
      <c r="C41" s="12" t="s">
        <v>66</v>
      </c>
      <c r="D41" s="8">
        <v>0</v>
      </c>
    </row>
    <row r="42" spans="1:4" x14ac:dyDescent="0.2">
      <c r="A42" s="45">
        <v>34</v>
      </c>
      <c r="B42" s="9" t="s">
        <v>67</v>
      </c>
      <c r="C42" s="7" t="s">
        <v>68</v>
      </c>
      <c r="D42" s="8">
        <v>25469075</v>
      </c>
    </row>
    <row r="43" spans="1:4" x14ac:dyDescent="0.2">
      <c r="A43" s="45">
        <v>35</v>
      </c>
      <c r="B43" s="66" t="s">
        <v>69</v>
      </c>
      <c r="C43" s="10" t="s">
        <v>70</v>
      </c>
      <c r="D43" s="8">
        <v>26074624</v>
      </c>
    </row>
    <row r="44" spans="1:4" x14ac:dyDescent="0.2">
      <c r="A44" s="45">
        <v>36</v>
      </c>
      <c r="B44" s="9" t="s">
        <v>71</v>
      </c>
      <c r="C44" s="7" t="s">
        <v>72</v>
      </c>
      <c r="D44" s="8">
        <v>29613784</v>
      </c>
    </row>
    <row r="45" spans="1:4" x14ac:dyDescent="0.2">
      <c r="A45" s="45">
        <v>37</v>
      </c>
      <c r="B45" s="6" t="s">
        <v>73</v>
      </c>
      <c r="C45" s="7" t="s">
        <v>74</v>
      </c>
      <c r="D45" s="8">
        <v>34272343</v>
      </c>
    </row>
    <row r="46" spans="1:4" x14ac:dyDescent="0.2">
      <c r="A46" s="45">
        <v>38</v>
      </c>
      <c r="B46" s="13" t="s">
        <v>75</v>
      </c>
      <c r="C46" s="14" t="s">
        <v>76</v>
      </c>
      <c r="D46" s="8">
        <v>36599694</v>
      </c>
    </row>
    <row r="47" spans="1:4" x14ac:dyDescent="0.2">
      <c r="A47" s="45">
        <v>39</v>
      </c>
      <c r="B47" s="6" t="s">
        <v>77</v>
      </c>
      <c r="C47" s="7" t="s">
        <v>78</v>
      </c>
      <c r="D47" s="8">
        <v>29553627</v>
      </c>
    </row>
    <row r="48" spans="1:4" x14ac:dyDescent="0.2">
      <c r="A48" s="45">
        <v>40</v>
      </c>
      <c r="B48" s="11" t="s">
        <v>79</v>
      </c>
      <c r="C48" s="12" t="s">
        <v>80</v>
      </c>
      <c r="D48" s="8">
        <v>34829705</v>
      </c>
    </row>
    <row r="49" spans="1:4" x14ac:dyDescent="0.2">
      <c r="A49" s="45">
        <v>41</v>
      </c>
      <c r="B49" s="66" t="s">
        <v>81</v>
      </c>
      <c r="C49" s="10" t="s">
        <v>82</v>
      </c>
      <c r="D49" s="8">
        <v>22579604</v>
      </c>
    </row>
    <row r="50" spans="1:4" x14ac:dyDescent="0.2">
      <c r="A50" s="45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45">
        <v>43</v>
      </c>
      <c r="B51" s="66" t="s">
        <v>85</v>
      </c>
      <c r="C51" s="10" t="s">
        <v>86</v>
      </c>
      <c r="D51" s="8">
        <v>0</v>
      </c>
    </row>
    <row r="52" spans="1:4" x14ac:dyDescent="0.2">
      <c r="A52" s="45">
        <v>44</v>
      </c>
      <c r="B52" s="6" t="s">
        <v>87</v>
      </c>
      <c r="C52" s="7" t="s">
        <v>88</v>
      </c>
      <c r="D52" s="8">
        <v>34325036</v>
      </c>
    </row>
    <row r="53" spans="1:4" x14ac:dyDescent="0.2">
      <c r="A53" s="45">
        <v>45</v>
      </c>
      <c r="B53" s="6" t="s">
        <v>89</v>
      </c>
      <c r="C53" s="7" t="s">
        <v>90</v>
      </c>
      <c r="D53" s="8">
        <v>16504526</v>
      </c>
    </row>
    <row r="54" spans="1:4" x14ac:dyDescent="0.2">
      <c r="A54" s="45">
        <v>46</v>
      </c>
      <c r="B54" s="66" t="s">
        <v>91</v>
      </c>
      <c r="C54" s="10" t="s">
        <v>92</v>
      </c>
      <c r="D54" s="8">
        <v>24909873</v>
      </c>
    </row>
    <row r="55" spans="1:4" ht="10.5" customHeight="1" x14ac:dyDescent="0.2">
      <c r="A55" s="45">
        <v>47</v>
      </c>
      <c r="B55" s="66" t="s">
        <v>93</v>
      </c>
      <c r="C55" s="10" t="s">
        <v>94</v>
      </c>
      <c r="D55" s="8">
        <v>41966190</v>
      </c>
    </row>
    <row r="56" spans="1:4" x14ac:dyDescent="0.2">
      <c r="A56" s="45">
        <v>48</v>
      </c>
      <c r="B56" s="9" t="s">
        <v>95</v>
      </c>
      <c r="C56" s="7" t="s">
        <v>96</v>
      </c>
      <c r="D56" s="8">
        <v>31021839</v>
      </c>
    </row>
    <row r="57" spans="1:4" x14ac:dyDescent="0.2">
      <c r="A57" s="45">
        <v>49</v>
      </c>
      <c r="B57" s="66" t="s">
        <v>97</v>
      </c>
      <c r="C57" s="10" t="s">
        <v>98</v>
      </c>
      <c r="D57" s="8">
        <v>20841132</v>
      </c>
    </row>
    <row r="58" spans="1:4" x14ac:dyDescent="0.2">
      <c r="A58" s="45">
        <v>50</v>
      </c>
      <c r="B58" s="9" t="s">
        <v>99</v>
      </c>
      <c r="C58" s="7" t="s">
        <v>100</v>
      </c>
      <c r="D58" s="8">
        <v>28504890</v>
      </c>
    </row>
    <row r="59" spans="1:4" ht="10.5" customHeight="1" x14ac:dyDescent="0.2">
      <c r="A59" s="45">
        <v>51</v>
      </c>
      <c r="B59" s="66" t="s">
        <v>101</v>
      </c>
      <c r="C59" s="10" t="s">
        <v>102</v>
      </c>
      <c r="D59" s="8">
        <v>29155637</v>
      </c>
    </row>
    <row r="60" spans="1:4" x14ac:dyDescent="0.2">
      <c r="A60" s="45">
        <v>52</v>
      </c>
      <c r="B60" s="66" t="s">
        <v>103</v>
      </c>
      <c r="C60" s="10" t="s">
        <v>104</v>
      </c>
      <c r="D60" s="8">
        <v>45949720</v>
      </c>
    </row>
    <row r="61" spans="1:4" x14ac:dyDescent="0.2">
      <c r="A61" s="45">
        <v>53</v>
      </c>
      <c r="B61" s="66" t="s">
        <v>105</v>
      </c>
      <c r="C61" s="10" t="s">
        <v>106</v>
      </c>
      <c r="D61" s="8">
        <v>33637425</v>
      </c>
    </row>
    <row r="62" spans="1:4" x14ac:dyDescent="0.2">
      <c r="A62" s="45">
        <v>54</v>
      </c>
      <c r="B62" s="66" t="s">
        <v>107</v>
      </c>
      <c r="C62" s="10" t="s">
        <v>108</v>
      </c>
      <c r="D62" s="8">
        <v>0</v>
      </c>
    </row>
    <row r="63" spans="1:4" x14ac:dyDescent="0.2">
      <c r="A63" s="45">
        <v>55</v>
      </c>
      <c r="B63" s="66" t="s">
        <v>109</v>
      </c>
      <c r="C63" s="10" t="s">
        <v>110</v>
      </c>
      <c r="D63" s="8">
        <v>0</v>
      </c>
    </row>
    <row r="64" spans="1:4" x14ac:dyDescent="0.2">
      <c r="A64" s="45">
        <v>56</v>
      </c>
      <c r="B64" s="66" t="s">
        <v>111</v>
      </c>
      <c r="C64" s="10" t="s">
        <v>112</v>
      </c>
      <c r="D64" s="8">
        <v>0</v>
      </c>
    </row>
    <row r="65" spans="1:4" x14ac:dyDescent="0.2">
      <c r="A65" s="45">
        <v>57</v>
      </c>
      <c r="B65" s="9" t="s">
        <v>113</v>
      </c>
      <c r="C65" s="10" t="s">
        <v>114</v>
      </c>
      <c r="D65" s="8">
        <v>0</v>
      </c>
    </row>
    <row r="66" spans="1:4" ht="17.25" customHeight="1" x14ac:dyDescent="0.2">
      <c r="A66" s="45">
        <v>58</v>
      </c>
      <c r="B66" s="11" t="s">
        <v>115</v>
      </c>
      <c r="C66" s="12" t="s">
        <v>116</v>
      </c>
      <c r="D66" s="8">
        <v>0</v>
      </c>
    </row>
    <row r="67" spans="1:4" ht="15" customHeight="1" x14ac:dyDescent="0.2">
      <c r="A67" s="45">
        <v>59</v>
      </c>
      <c r="B67" s="9" t="s">
        <v>117</v>
      </c>
      <c r="C67" s="10" t="s">
        <v>118</v>
      </c>
      <c r="D67" s="8">
        <v>0</v>
      </c>
    </row>
    <row r="68" spans="1:4" ht="16.5" customHeight="1" x14ac:dyDescent="0.2">
      <c r="A68" s="45">
        <v>60</v>
      </c>
      <c r="B68" s="66" t="s">
        <v>119</v>
      </c>
      <c r="C68" s="10" t="s">
        <v>320</v>
      </c>
      <c r="D68" s="8">
        <v>0</v>
      </c>
    </row>
    <row r="69" spans="1:4" ht="17.25" customHeight="1" x14ac:dyDescent="0.2">
      <c r="A69" s="45">
        <v>61</v>
      </c>
      <c r="B69" s="6" t="s">
        <v>120</v>
      </c>
      <c r="C69" s="10" t="s">
        <v>121</v>
      </c>
      <c r="D69" s="8">
        <v>0</v>
      </c>
    </row>
    <row r="70" spans="1:4" ht="12.75" customHeight="1" x14ac:dyDescent="0.2">
      <c r="A70" s="45">
        <v>62</v>
      </c>
      <c r="B70" s="6" t="s">
        <v>122</v>
      </c>
      <c r="C70" s="10" t="s">
        <v>123</v>
      </c>
      <c r="D70" s="8">
        <v>0</v>
      </c>
    </row>
    <row r="71" spans="1:4" ht="27.75" customHeight="1" x14ac:dyDescent="0.2">
      <c r="A71" s="45">
        <v>63</v>
      </c>
      <c r="B71" s="9" t="s">
        <v>124</v>
      </c>
      <c r="C71" s="10" t="s">
        <v>125</v>
      </c>
      <c r="D71" s="8">
        <v>0</v>
      </c>
    </row>
    <row r="72" spans="1:4" x14ac:dyDescent="0.2">
      <c r="A72" s="45">
        <v>64</v>
      </c>
      <c r="B72" s="9" t="s">
        <v>126</v>
      </c>
      <c r="C72" s="7" t="s">
        <v>127</v>
      </c>
      <c r="D72" s="8">
        <v>0</v>
      </c>
    </row>
    <row r="73" spans="1:4" x14ac:dyDescent="0.2">
      <c r="A73" s="45">
        <v>65</v>
      </c>
      <c r="B73" s="9" t="s">
        <v>128</v>
      </c>
      <c r="C73" s="10" t="s">
        <v>129</v>
      </c>
      <c r="D73" s="8">
        <v>0</v>
      </c>
    </row>
    <row r="74" spans="1:4" ht="24" x14ac:dyDescent="0.2">
      <c r="A74" s="45">
        <v>66</v>
      </c>
      <c r="B74" s="9" t="s">
        <v>130</v>
      </c>
      <c r="C74" s="10" t="s">
        <v>131</v>
      </c>
      <c r="D74" s="8">
        <v>0</v>
      </c>
    </row>
    <row r="75" spans="1:4" ht="24" x14ac:dyDescent="0.2">
      <c r="A75" s="45">
        <v>67</v>
      </c>
      <c r="B75" s="6" t="s">
        <v>132</v>
      </c>
      <c r="C75" s="10" t="s">
        <v>133</v>
      </c>
      <c r="D75" s="8">
        <v>0</v>
      </c>
    </row>
    <row r="76" spans="1:4" ht="24" x14ac:dyDescent="0.2">
      <c r="A76" s="45">
        <v>68</v>
      </c>
      <c r="B76" s="9" t="s">
        <v>134</v>
      </c>
      <c r="C76" s="10" t="s">
        <v>135</v>
      </c>
      <c r="D76" s="8">
        <v>0</v>
      </c>
    </row>
    <row r="77" spans="1:4" ht="24" x14ac:dyDescent="0.2">
      <c r="A77" s="45">
        <v>69</v>
      </c>
      <c r="B77" s="9" t="s">
        <v>136</v>
      </c>
      <c r="C77" s="10" t="s">
        <v>137</v>
      </c>
      <c r="D77" s="8">
        <v>0</v>
      </c>
    </row>
    <row r="78" spans="1:4" ht="24" x14ac:dyDescent="0.2">
      <c r="A78" s="45">
        <v>70</v>
      </c>
      <c r="B78" s="6" t="s">
        <v>138</v>
      </c>
      <c r="C78" s="10" t="s">
        <v>139</v>
      </c>
      <c r="D78" s="8">
        <v>0</v>
      </c>
    </row>
    <row r="79" spans="1:4" ht="24" x14ac:dyDescent="0.2">
      <c r="A79" s="45">
        <v>71</v>
      </c>
      <c r="B79" s="6" t="s">
        <v>140</v>
      </c>
      <c r="C79" s="10" t="s">
        <v>141</v>
      </c>
      <c r="D79" s="8">
        <v>0</v>
      </c>
    </row>
    <row r="80" spans="1:4" ht="24" x14ac:dyDescent="0.2">
      <c r="A80" s="45">
        <v>72</v>
      </c>
      <c r="B80" s="6" t="s">
        <v>142</v>
      </c>
      <c r="C80" s="10" t="s">
        <v>143</v>
      </c>
      <c r="D80" s="8">
        <v>0</v>
      </c>
    </row>
    <row r="81" spans="1:4" x14ac:dyDescent="0.2">
      <c r="A81" s="45">
        <v>73</v>
      </c>
      <c r="B81" s="66" t="s">
        <v>144</v>
      </c>
      <c r="C81" s="10" t="s">
        <v>145</v>
      </c>
      <c r="D81" s="8">
        <v>3383107</v>
      </c>
    </row>
    <row r="82" spans="1:4" x14ac:dyDescent="0.2">
      <c r="A82" s="45">
        <v>74</v>
      </c>
      <c r="B82" s="6" t="s">
        <v>146</v>
      </c>
      <c r="C82" s="10" t="s">
        <v>147</v>
      </c>
      <c r="D82" s="8">
        <v>1637673</v>
      </c>
    </row>
    <row r="83" spans="1:4" x14ac:dyDescent="0.2">
      <c r="A83" s="45">
        <v>75</v>
      </c>
      <c r="B83" s="66" t="s">
        <v>148</v>
      </c>
      <c r="C83" s="10" t="s">
        <v>149</v>
      </c>
      <c r="D83" s="8">
        <v>1983881</v>
      </c>
    </row>
    <row r="84" spans="1:4" x14ac:dyDescent="0.2">
      <c r="A84" s="45">
        <v>76</v>
      </c>
      <c r="B84" s="11" t="s">
        <v>150</v>
      </c>
      <c r="C84" s="12" t="s">
        <v>151</v>
      </c>
      <c r="D84" s="8">
        <v>0</v>
      </c>
    </row>
    <row r="85" spans="1:4" x14ac:dyDescent="0.2">
      <c r="A85" s="45">
        <v>77</v>
      </c>
      <c r="B85" s="6" t="s">
        <v>152</v>
      </c>
      <c r="C85" s="10" t="s">
        <v>153</v>
      </c>
      <c r="D85" s="8">
        <v>2655505</v>
      </c>
    </row>
    <row r="86" spans="1:4" x14ac:dyDescent="0.2">
      <c r="A86" s="45">
        <v>78</v>
      </c>
      <c r="B86" s="11" t="s">
        <v>154</v>
      </c>
      <c r="C86" s="12" t="s">
        <v>155</v>
      </c>
      <c r="D86" s="8">
        <v>0</v>
      </c>
    </row>
    <row r="87" spans="1:4" x14ac:dyDescent="0.2">
      <c r="A87" s="45">
        <v>79</v>
      </c>
      <c r="B87" s="6" t="s">
        <v>156</v>
      </c>
      <c r="C87" s="10" t="s">
        <v>157</v>
      </c>
      <c r="D87" s="8">
        <v>891817</v>
      </c>
    </row>
    <row r="88" spans="1:4" x14ac:dyDescent="0.2">
      <c r="A88" s="45">
        <v>80</v>
      </c>
      <c r="B88" s="11" t="s">
        <v>158</v>
      </c>
      <c r="C88" s="12" t="s">
        <v>159</v>
      </c>
      <c r="D88" s="8">
        <v>0</v>
      </c>
    </row>
    <row r="89" spans="1:4" x14ac:dyDescent="0.2">
      <c r="A89" s="45">
        <v>81</v>
      </c>
      <c r="B89" s="9" t="s">
        <v>160</v>
      </c>
      <c r="C89" s="10" t="s">
        <v>161</v>
      </c>
      <c r="D89" s="8">
        <v>0</v>
      </c>
    </row>
    <row r="90" spans="1:4" x14ac:dyDescent="0.2">
      <c r="A90" s="45">
        <v>82</v>
      </c>
      <c r="B90" s="66" t="s">
        <v>162</v>
      </c>
      <c r="C90" s="10" t="s">
        <v>163</v>
      </c>
      <c r="D90" s="8">
        <v>0</v>
      </c>
    </row>
    <row r="91" spans="1:4" ht="24" x14ac:dyDescent="0.2">
      <c r="A91" s="45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45">
        <v>84</v>
      </c>
      <c r="B92" s="9" t="s">
        <v>166</v>
      </c>
      <c r="C92" s="12" t="s">
        <v>167</v>
      </c>
      <c r="D92" s="8">
        <v>0</v>
      </c>
    </row>
    <row r="93" spans="1:4" x14ac:dyDescent="0.2">
      <c r="A93" s="45">
        <v>85</v>
      </c>
      <c r="B93" s="66" t="s">
        <v>168</v>
      </c>
      <c r="C93" s="10" t="s">
        <v>169</v>
      </c>
      <c r="D93" s="8">
        <v>0</v>
      </c>
    </row>
    <row r="94" spans="1:4" x14ac:dyDescent="0.2">
      <c r="A94" s="45">
        <v>86</v>
      </c>
      <c r="B94" s="9" t="s">
        <v>170</v>
      </c>
      <c r="C94" s="7" t="s">
        <v>171</v>
      </c>
      <c r="D94" s="8">
        <v>24879952</v>
      </c>
    </row>
    <row r="95" spans="1:4" x14ac:dyDescent="0.2">
      <c r="A95" s="45">
        <v>87</v>
      </c>
      <c r="B95" s="66" t="s">
        <v>172</v>
      </c>
      <c r="C95" s="10" t="s">
        <v>173</v>
      </c>
      <c r="D95" s="8">
        <v>14064164</v>
      </c>
    </row>
    <row r="96" spans="1:4" x14ac:dyDescent="0.2">
      <c r="A96" s="45">
        <v>88</v>
      </c>
      <c r="B96" s="66" t="s">
        <v>174</v>
      </c>
      <c r="C96" s="10" t="s">
        <v>175</v>
      </c>
      <c r="D96" s="8">
        <v>14733568</v>
      </c>
    </row>
    <row r="97" spans="1:4" ht="13.5" customHeight="1" x14ac:dyDescent="0.2">
      <c r="A97" s="45">
        <v>89</v>
      </c>
      <c r="B97" s="9" t="s">
        <v>176</v>
      </c>
      <c r="C97" s="12" t="s">
        <v>177</v>
      </c>
      <c r="D97" s="8">
        <v>24061637</v>
      </c>
    </row>
    <row r="98" spans="1:4" ht="14.25" customHeight="1" x14ac:dyDescent="0.2">
      <c r="A98" s="45">
        <v>90</v>
      </c>
      <c r="B98" s="9" t="s">
        <v>178</v>
      </c>
      <c r="C98" s="7" t="s">
        <v>179</v>
      </c>
      <c r="D98" s="8">
        <v>31108574</v>
      </c>
    </row>
    <row r="99" spans="1:4" x14ac:dyDescent="0.2">
      <c r="A99" s="45">
        <v>91</v>
      </c>
      <c r="B99" s="6" t="s">
        <v>180</v>
      </c>
      <c r="C99" s="7" t="s">
        <v>181</v>
      </c>
      <c r="D99" s="8">
        <v>33675859</v>
      </c>
    </row>
    <row r="100" spans="1:4" x14ac:dyDescent="0.2">
      <c r="A100" s="45">
        <v>92</v>
      </c>
      <c r="B100" s="6" t="s">
        <v>182</v>
      </c>
      <c r="C100" s="7" t="s">
        <v>183</v>
      </c>
      <c r="D100" s="8">
        <v>31400056</v>
      </c>
    </row>
    <row r="101" spans="1:4" x14ac:dyDescent="0.2">
      <c r="A101" s="45">
        <v>93</v>
      </c>
      <c r="B101" s="66" t="s">
        <v>184</v>
      </c>
      <c r="C101" s="10" t="s">
        <v>185</v>
      </c>
      <c r="D101" s="8">
        <v>13817035</v>
      </c>
    </row>
    <row r="102" spans="1:4" x14ac:dyDescent="0.2">
      <c r="A102" s="45">
        <v>94</v>
      </c>
      <c r="B102" s="11" t="s">
        <v>186</v>
      </c>
      <c r="C102" s="12" t="s">
        <v>187</v>
      </c>
      <c r="D102" s="8">
        <v>20461322</v>
      </c>
    </row>
    <row r="103" spans="1:4" x14ac:dyDescent="0.2">
      <c r="A103" s="45">
        <v>95</v>
      </c>
      <c r="B103" s="6" t="s">
        <v>188</v>
      </c>
      <c r="C103" s="7" t="s">
        <v>189</v>
      </c>
      <c r="D103" s="8">
        <v>27274625</v>
      </c>
    </row>
    <row r="104" spans="1:4" x14ac:dyDescent="0.2">
      <c r="A104" s="45">
        <v>96</v>
      </c>
      <c r="B104" s="9" t="s">
        <v>190</v>
      </c>
      <c r="C104" s="7" t="s">
        <v>191</v>
      </c>
      <c r="D104" s="8">
        <v>16064526</v>
      </c>
    </row>
    <row r="105" spans="1:4" x14ac:dyDescent="0.2">
      <c r="A105" s="45">
        <v>97</v>
      </c>
      <c r="B105" s="66" t="s">
        <v>192</v>
      </c>
      <c r="C105" s="10" t="s">
        <v>193</v>
      </c>
      <c r="D105" s="8">
        <v>14545531</v>
      </c>
    </row>
    <row r="106" spans="1:4" x14ac:dyDescent="0.2">
      <c r="A106" s="45">
        <v>98</v>
      </c>
      <c r="B106" s="66" t="s">
        <v>194</v>
      </c>
      <c r="C106" s="10" t="s">
        <v>195</v>
      </c>
      <c r="D106" s="8">
        <v>31311407</v>
      </c>
    </row>
    <row r="107" spans="1:4" x14ac:dyDescent="0.2">
      <c r="A107" s="45">
        <v>99</v>
      </c>
      <c r="B107" s="6" t="s">
        <v>196</v>
      </c>
      <c r="C107" s="7" t="s">
        <v>197</v>
      </c>
      <c r="D107" s="8">
        <v>30832326</v>
      </c>
    </row>
    <row r="108" spans="1:4" x14ac:dyDescent="0.2">
      <c r="A108" s="45">
        <v>100</v>
      </c>
      <c r="B108" s="9" t="s">
        <v>198</v>
      </c>
      <c r="C108" s="7" t="s">
        <v>199</v>
      </c>
      <c r="D108" s="8">
        <v>26443453</v>
      </c>
    </row>
    <row r="109" spans="1:4" x14ac:dyDescent="0.2">
      <c r="A109" s="45">
        <v>101</v>
      </c>
      <c r="B109" s="6" t="s">
        <v>200</v>
      </c>
      <c r="C109" s="10" t="s">
        <v>201</v>
      </c>
      <c r="D109" s="8">
        <v>0</v>
      </c>
    </row>
    <row r="110" spans="1:4" x14ac:dyDescent="0.2">
      <c r="A110" s="45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45">
        <v>103</v>
      </c>
      <c r="B111" s="66" t="s">
        <v>204</v>
      </c>
      <c r="C111" s="10" t="s">
        <v>205</v>
      </c>
      <c r="D111" s="8">
        <v>0</v>
      </c>
    </row>
    <row r="112" spans="1:4" x14ac:dyDescent="0.2">
      <c r="A112" s="45">
        <v>104</v>
      </c>
      <c r="B112" s="66" t="s">
        <v>206</v>
      </c>
      <c r="C112" s="10" t="s">
        <v>207</v>
      </c>
      <c r="D112" s="8">
        <v>0</v>
      </c>
    </row>
    <row r="113" spans="1:4" x14ac:dyDescent="0.2">
      <c r="A113" s="45">
        <v>105</v>
      </c>
      <c r="B113" s="66" t="s">
        <v>208</v>
      </c>
      <c r="C113" s="10" t="s">
        <v>209</v>
      </c>
      <c r="D113" s="8">
        <v>0</v>
      </c>
    </row>
    <row r="114" spans="1:4" x14ac:dyDescent="0.2">
      <c r="A114" s="45">
        <v>106</v>
      </c>
      <c r="B114" s="66" t="s">
        <v>210</v>
      </c>
      <c r="C114" s="10" t="s">
        <v>211</v>
      </c>
      <c r="D114" s="8">
        <v>0</v>
      </c>
    </row>
    <row r="115" spans="1:4" x14ac:dyDescent="0.2">
      <c r="A115" s="45">
        <v>107</v>
      </c>
      <c r="B115" s="66" t="s">
        <v>212</v>
      </c>
      <c r="C115" s="10" t="s">
        <v>213</v>
      </c>
      <c r="D115" s="8">
        <v>0</v>
      </c>
    </row>
    <row r="116" spans="1:4" x14ac:dyDescent="0.2">
      <c r="A116" s="45">
        <v>108</v>
      </c>
      <c r="B116" s="66" t="s">
        <v>214</v>
      </c>
      <c r="C116" s="10" t="s">
        <v>215</v>
      </c>
      <c r="D116" s="8">
        <v>0</v>
      </c>
    </row>
    <row r="117" spans="1:4" ht="12" customHeight="1" x14ac:dyDescent="0.2">
      <c r="A117" s="45">
        <v>109</v>
      </c>
      <c r="B117" s="15" t="s">
        <v>216</v>
      </c>
      <c r="C117" s="16" t="s">
        <v>217</v>
      </c>
      <c r="D117" s="8">
        <v>0</v>
      </c>
    </row>
    <row r="118" spans="1:4" x14ac:dyDescent="0.2">
      <c r="A118" s="45">
        <v>110</v>
      </c>
      <c r="B118" s="15" t="s">
        <v>389</v>
      </c>
      <c r="C118" s="16" t="s">
        <v>321</v>
      </c>
      <c r="D118" s="8">
        <v>0</v>
      </c>
    </row>
    <row r="119" spans="1:4" x14ac:dyDescent="0.2">
      <c r="A119" s="45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45">
        <v>112</v>
      </c>
      <c r="B120" s="66" t="s">
        <v>220</v>
      </c>
      <c r="C120" s="10" t="s">
        <v>221</v>
      </c>
      <c r="D120" s="8">
        <v>0</v>
      </c>
    </row>
    <row r="121" spans="1:4" x14ac:dyDescent="0.2">
      <c r="A121" s="45">
        <v>113</v>
      </c>
      <c r="B121" s="6" t="s">
        <v>222</v>
      </c>
      <c r="C121" s="17" t="s">
        <v>223</v>
      </c>
      <c r="D121" s="8">
        <v>0</v>
      </c>
    </row>
    <row r="122" spans="1:4" ht="24" x14ac:dyDescent="0.2">
      <c r="A122" s="45">
        <v>114</v>
      </c>
      <c r="B122" s="66" t="s">
        <v>224</v>
      </c>
      <c r="C122" s="10" t="s">
        <v>225</v>
      </c>
      <c r="D122" s="8">
        <v>0</v>
      </c>
    </row>
    <row r="123" spans="1:4" ht="13.5" customHeight="1" x14ac:dyDescent="0.2">
      <c r="A123" s="45">
        <v>115</v>
      </c>
      <c r="B123" s="66" t="s">
        <v>226</v>
      </c>
      <c r="C123" s="10" t="s">
        <v>227</v>
      </c>
      <c r="D123" s="8">
        <v>0</v>
      </c>
    </row>
    <row r="124" spans="1:4" x14ac:dyDescent="0.2">
      <c r="A124" s="45">
        <v>116</v>
      </c>
      <c r="B124" s="9" t="s">
        <v>228</v>
      </c>
      <c r="C124" s="10" t="s">
        <v>229</v>
      </c>
      <c r="D124" s="8">
        <v>0</v>
      </c>
    </row>
    <row r="125" spans="1:4" x14ac:dyDescent="0.2">
      <c r="A125" s="45">
        <v>117</v>
      </c>
      <c r="B125" s="9" t="s">
        <v>230</v>
      </c>
      <c r="C125" s="10" t="s">
        <v>231</v>
      </c>
      <c r="D125" s="8">
        <v>0</v>
      </c>
    </row>
    <row r="126" spans="1:4" x14ac:dyDescent="0.2">
      <c r="A126" s="45">
        <v>118</v>
      </c>
      <c r="B126" s="9" t="s">
        <v>232</v>
      </c>
      <c r="C126" s="10" t="s">
        <v>233</v>
      </c>
      <c r="D126" s="8">
        <v>0</v>
      </c>
    </row>
    <row r="127" spans="1:4" ht="12.75" customHeight="1" x14ac:dyDescent="0.2">
      <c r="A127" s="45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45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45">
        <v>121</v>
      </c>
      <c r="B129" s="66" t="s">
        <v>238</v>
      </c>
      <c r="C129" s="10" t="s">
        <v>239</v>
      </c>
      <c r="D129" s="8">
        <v>0</v>
      </c>
    </row>
    <row r="130" spans="1:4" x14ac:dyDescent="0.2">
      <c r="A130" s="45">
        <v>122</v>
      </c>
      <c r="B130" s="66" t="s">
        <v>240</v>
      </c>
      <c r="C130" s="10" t="s">
        <v>241</v>
      </c>
      <c r="D130" s="8">
        <v>0</v>
      </c>
    </row>
    <row r="131" spans="1:4" x14ac:dyDescent="0.2">
      <c r="A131" s="45">
        <v>123</v>
      </c>
      <c r="B131" s="66" t="s">
        <v>242</v>
      </c>
      <c r="C131" s="10" t="s">
        <v>322</v>
      </c>
      <c r="D131" s="8">
        <v>0</v>
      </c>
    </row>
    <row r="132" spans="1:4" x14ac:dyDescent="0.2">
      <c r="A132" s="45">
        <v>124</v>
      </c>
      <c r="B132" s="66" t="s">
        <v>243</v>
      </c>
      <c r="C132" s="10" t="s">
        <v>244</v>
      </c>
      <c r="D132" s="8">
        <v>0</v>
      </c>
    </row>
    <row r="133" spans="1:4" ht="21.75" customHeight="1" x14ac:dyDescent="0.2">
      <c r="A133" s="45">
        <v>125</v>
      </c>
      <c r="B133" s="66" t="s">
        <v>245</v>
      </c>
      <c r="C133" s="10" t="s">
        <v>246</v>
      </c>
      <c r="D133" s="8">
        <v>0</v>
      </c>
    </row>
    <row r="134" spans="1:4" x14ac:dyDescent="0.2">
      <c r="A134" s="45">
        <v>126</v>
      </c>
      <c r="B134" s="6" t="s">
        <v>247</v>
      </c>
      <c r="C134" s="7" t="s">
        <v>248</v>
      </c>
      <c r="D134" s="8">
        <v>0</v>
      </c>
    </row>
    <row r="135" spans="1:4" x14ac:dyDescent="0.2">
      <c r="A135" s="45">
        <v>127</v>
      </c>
      <c r="B135" s="66" t="s">
        <v>249</v>
      </c>
      <c r="C135" s="10" t="s">
        <v>250</v>
      </c>
      <c r="D135" s="8">
        <v>0</v>
      </c>
    </row>
    <row r="136" spans="1:4" x14ac:dyDescent="0.2">
      <c r="A136" s="45">
        <v>128</v>
      </c>
      <c r="B136" s="6" t="s">
        <v>251</v>
      </c>
      <c r="C136" s="10" t="s">
        <v>323</v>
      </c>
      <c r="D136" s="8">
        <v>0</v>
      </c>
    </row>
    <row r="137" spans="1:4" ht="24" customHeight="1" x14ac:dyDescent="0.2">
      <c r="A137" s="45">
        <v>129</v>
      </c>
      <c r="B137" s="11" t="s">
        <v>252</v>
      </c>
      <c r="C137" s="12" t="s">
        <v>253</v>
      </c>
      <c r="D137" s="8">
        <v>0</v>
      </c>
    </row>
    <row r="138" spans="1:4" x14ac:dyDescent="0.2">
      <c r="A138" s="45">
        <v>130</v>
      </c>
      <c r="B138" s="66" t="s">
        <v>254</v>
      </c>
      <c r="C138" s="10" t="s">
        <v>255</v>
      </c>
      <c r="D138" s="8">
        <v>0</v>
      </c>
    </row>
    <row r="139" spans="1:4" x14ac:dyDescent="0.2">
      <c r="A139" s="45">
        <v>131</v>
      </c>
      <c r="B139" s="66" t="s">
        <v>256</v>
      </c>
      <c r="C139" s="10" t="s">
        <v>257</v>
      </c>
      <c r="D139" s="8">
        <v>0</v>
      </c>
    </row>
    <row r="140" spans="1:4" x14ac:dyDescent="0.2">
      <c r="A140" s="45">
        <v>132</v>
      </c>
      <c r="B140" s="66" t="s">
        <v>258</v>
      </c>
      <c r="C140" s="10" t="s">
        <v>259</v>
      </c>
      <c r="D140" s="8">
        <v>0</v>
      </c>
    </row>
    <row r="141" spans="1:4" ht="13.5" customHeight="1" x14ac:dyDescent="0.2">
      <c r="A141" s="45">
        <v>133</v>
      </c>
      <c r="B141" s="11" t="s">
        <v>260</v>
      </c>
      <c r="C141" s="12" t="s">
        <v>324</v>
      </c>
      <c r="D141" s="8">
        <v>0</v>
      </c>
    </row>
    <row r="142" spans="1:4" x14ac:dyDescent="0.2">
      <c r="A142" s="45">
        <v>134</v>
      </c>
      <c r="B142" s="9" t="s">
        <v>261</v>
      </c>
      <c r="C142" s="12" t="s">
        <v>262</v>
      </c>
      <c r="D142" s="8">
        <v>16388616</v>
      </c>
    </row>
    <row r="143" spans="1:4" x14ac:dyDescent="0.2">
      <c r="A143" s="45">
        <v>135</v>
      </c>
      <c r="B143" s="66" t="s">
        <v>263</v>
      </c>
      <c r="C143" s="10" t="s">
        <v>264</v>
      </c>
      <c r="D143" s="8">
        <v>0</v>
      </c>
    </row>
    <row r="144" spans="1:4" x14ac:dyDescent="0.2">
      <c r="A144" s="45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45">
        <v>137</v>
      </c>
      <c r="B145" s="58" t="s">
        <v>267</v>
      </c>
      <c r="C145" s="53" t="s">
        <v>268</v>
      </c>
      <c r="D145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5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RowHeight="12" x14ac:dyDescent="0.2"/>
  <cols>
    <col min="1" max="1" width="4.7109375" style="39" customWidth="1"/>
    <col min="2" max="2" width="9.28515625" style="39" customWidth="1"/>
    <col min="3" max="3" width="29.140625" style="60" customWidth="1"/>
    <col min="4" max="4" width="12.42578125" style="39" customWidth="1"/>
    <col min="5" max="5" width="13.7109375" style="39" customWidth="1"/>
    <col min="6" max="6" width="13.5703125" style="39" customWidth="1"/>
    <col min="7" max="7" width="13.7109375" style="39" customWidth="1"/>
    <col min="8" max="8" width="11.85546875" style="39" customWidth="1"/>
    <col min="9" max="9" width="13.5703125" style="39" customWidth="1"/>
    <col min="10" max="16384" width="9.140625" style="3"/>
  </cols>
  <sheetData>
    <row r="2" spans="1:9" ht="30" customHeight="1" x14ac:dyDescent="0.2">
      <c r="A2" s="204" t="s">
        <v>335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C3" s="4"/>
      <c r="D3" s="4"/>
      <c r="I3" s="39" t="s">
        <v>293</v>
      </c>
    </row>
    <row r="4" spans="1:9" s="5" customFormat="1" ht="24.75" customHeight="1" x14ac:dyDescent="0.2">
      <c r="A4" s="266" t="s">
        <v>0</v>
      </c>
      <c r="B4" s="266" t="s">
        <v>1</v>
      </c>
      <c r="C4" s="275" t="s">
        <v>2</v>
      </c>
      <c r="D4" s="266" t="s">
        <v>270</v>
      </c>
      <c r="E4" s="206" t="s">
        <v>295</v>
      </c>
      <c r="F4" s="206"/>
      <c r="G4" s="206" t="s">
        <v>296</v>
      </c>
      <c r="H4" s="206"/>
      <c r="I4" s="206"/>
    </row>
    <row r="5" spans="1:9" ht="51.75" customHeight="1" x14ac:dyDescent="0.2">
      <c r="A5" s="268"/>
      <c r="B5" s="268"/>
      <c r="C5" s="276"/>
      <c r="D5" s="268"/>
      <c r="E5" s="59" t="s">
        <v>297</v>
      </c>
      <c r="F5" s="59" t="s">
        <v>298</v>
      </c>
      <c r="G5" s="59" t="s">
        <v>298</v>
      </c>
      <c r="H5" s="59" t="s">
        <v>299</v>
      </c>
      <c r="I5" s="59" t="s">
        <v>297</v>
      </c>
    </row>
    <row r="6" spans="1:9" ht="11.25" customHeight="1" x14ac:dyDescent="0.2">
      <c r="A6" s="255" t="s">
        <v>270</v>
      </c>
      <c r="B6" s="255"/>
      <c r="C6" s="255"/>
      <c r="D6" s="40">
        <f>D7+D8</f>
        <v>1347275072</v>
      </c>
      <c r="E6" s="40">
        <f t="shared" ref="E6:I6" si="0">E7+E8</f>
        <v>4778848</v>
      </c>
      <c r="F6" s="40">
        <f t="shared" si="0"/>
        <v>22873898</v>
      </c>
      <c r="G6" s="40">
        <f t="shared" si="0"/>
        <v>12986000</v>
      </c>
      <c r="H6" s="40">
        <f t="shared" si="0"/>
        <v>3116640</v>
      </c>
      <c r="I6" s="40">
        <f t="shared" si="0"/>
        <v>1303519686</v>
      </c>
    </row>
    <row r="7" spans="1:9" ht="11.25" customHeight="1" x14ac:dyDescent="0.2">
      <c r="A7" s="219" t="s">
        <v>269</v>
      </c>
      <c r="B7" s="220"/>
      <c r="C7" s="221"/>
      <c r="D7" s="42">
        <v>97120747</v>
      </c>
      <c r="E7" s="57"/>
      <c r="F7" s="57"/>
      <c r="G7" s="57">
        <v>532426</v>
      </c>
      <c r="H7" s="57"/>
      <c r="I7" s="57">
        <v>96588321</v>
      </c>
    </row>
    <row r="8" spans="1:9" ht="11.25" customHeight="1" x14ac:dyDescent="0.2">
      <c r="A8" s="219" t="s">
        <v>313</v>
      </c>
      <c r="B8" s="220"/>
      <c r="C8" s="221"/>
      <c r="D8" s="40">
        <f t="shared" ref="D8:I8" si="1">SUM(D9:D145)</f>
        <v>1250154325</v>
      </c>
      <c r="E8" s="40">
        <f t="shared" si="1"/>
        <v>4778848</v>
      </c>
      <c r="F8" s="40">
        <f t="shared" si="1"/>
        <v>22873898</v>
      </c>
      <c r="G8" s="40">
        <f t="shared" si="1"/>
        <v>12453574</v>
      </c>
      <c r="H8" s="40">
        <f t="shared" si="1"/>
        <v>3116640</v>
      </c>
      <c r="I8" s="40">
        <f t="shared" si="1"/>
        <v>1206931365</v>
      </c>
    </row>
    <row r="9" spans="1:9" ht="12" customHeight="1" x14ac:dyDescent="0.2">
      <c r="A9" s="45">
        <v>1</v>
      </c>
      <c r="B9" s="6" t="s">
        <v>3</v>
      </c>
      <c r="C9" s="7" t="s">
        <v>4</v>
      </c>
      <c r="D9" s="20">
        <f>E9+F9+G9+H9+I9</f>
        <v>0</v>
      </c>
      <c r="E9" s="27"/>
      <c r="F9" s="27"/>
      <c r="G9" s="27"/>
      <c r="H9" s="27"/>
      <c r="I9" s="27"/>
    </row>
    <row r="10" spans="1:9" x14ac:dyDescent="0.2">
      <c r="A10" s="45">
        <v>2</v>
      </c>
      <c r="B10" s="9" t="s">
        <v>5</v>
      </c>
      <c r="C10" s="7" t="s">
        <v>6</v>
      </c>
      <c r="D10" s="20">
        <f t="shared" ref="D10:D73" si="2">E10+F10+G10+H10+I10</f>
        <v>0</v>
      </c>
      <c r="E10" s="27"/>
      <c r="F10" s="27"/>
      <c r="G10" s="27"/>
      <c r="H10" s="27"/>
      <c r="I10" s="27"/>
    </row>
    <row r="11" spans="1:9" x14ac:dyDescent="0.2">
      <c r="A11" s="45">
        <v>3</v>
      </c>
      <c r="B11" s="66" t="s">
        <v>7</v>
      </c>
      <c r="C11" s="10" t="s">
        <v>8</v>
      </c>
      <c r="D11" s="20">
        <f t="shared" si="2"/>
        <v>0</v>
      </c>
      <c r="E11" s="27"/>
      <c r="F11" s="27"/>
      <c r="G11" s="27"/>
      <c r="H11" s="27"/>
      <c r="I11" s="27"/>
    </row>
    <row r="12" spans="1:9" ht="14.25" customHeight="1" x14ac:dyDescent="0.2">
      <c r="A12" s="45">
        <v>4</v>
      </c>
      <c r="B12" s="6" t="s">
        <v>9</v>
      </c>
      <c r="C12" s="7" t="s">
        <v>10</v>
      </c>
      <c r="D12" s="20">
        <f t="shared" si="2"/>
        <v>0</v>
      </c>
      <c r="E12" s="27"/>
      <c r="F12" s="27"/>
      <c r="G12" s="27"/>
      <c r="H12" s="27"/>
      <c r="I12" s="27"/>
    </row>
    <row r="13" spans="1:9" x14ac:dyDescent="0.2">
      <c r="A13" s="45">
        <v>5</v>
      </c>
      <c r="B13" s="6" t="s">
        <v>11</v>
      </c>
      <c r="C13" s="7" t="s">
        <v>12</v>
      </c>
      <c r="D13" s="20">
        <f t="shared" si="2"/>
        <v>0</v>
      </c>
      <c r="E13" s="27"/>
      <c r="F13" s="27"/>
      <c r="G13" s="27"/>
      <c r="H13" s="27"/>
      <c r="I13" s="27"/>
    </row>
    <row r="14" spans="1:9" x14ac:dyDescent="0.2">
      <c r="A14" s="45">
        <v>6</v>
      </c>
      <c r="B14" s="66" t="s">
        <v>13</v>
      </c>
      <c r="C14" s="10" t="s">
        <v>14</v>
      </c>
      <c r="D14" s="20">
        <f t="shared" si="2"/>
        <v>569985</v>
      </c>
      <c r="E14" s="27"/>
      <c r="F14" s="27">
        <v>569985</v>
      </c>
      <c r="G14" s="27"/>
      <c r="H14" s="27"/>
      <c r="I14" s="27"/>
    </row>
    <row r="15" spans="1:9" x14ac:dyDescent="0.2">
      <c r="A15" s="45">
        <v>7</v>
      </c>
      <c r="B15" s="11" t="s">
        <v>15</v>
      </c>
      <c r="C15" s="12" t="s">
        <v>16</v>
      </c>
      <c r="D15" s="20">
        <f t="shared" si="2"/>
        <v>0</v>
      </c>
      <c r="E15" s="27"/>
      <c r="F15" s="27"/>
      <c r="G15" s="27"/>
      <c r="H15" s="27"/>
      <c r="I15" s="27"/>
    </row>
    <row r="16" spans="1:9" x14ac:dyDescent="0.2">
      <c r="A16" s="45">
        <v>8</v>
      </c>
      <c r="B16" s="66" t="s">
        <v>17</v>
      </c>
      <c r="C16" s="10" t="s">
        <v>18</v>
      </c>
      <c r="D16" s="20">
        <f t="shared" si="2"/>
        <v>0</v>
      </c>
      <c r="E16" s="27"/>
      <c r="F16" s="27"/>
      <c r="G16" s="27"/>
      <c r="H16" s="27"/>
      <c r="I16" s="27"/>
    </row>
    <row r="17" spans="1:9" x14ac:dyDescent="0.2">
      <c r="A17" s="45">
        <v>9</v>
      </c>
      <c r="B17" s="66" t="s">
        <v>19</v>
      </c>
      <c r="C17" s="10" t="s">
        <v>20</v>
      </c>
      <c r="D17" s="20">
        <f t="shared" si="2"/>
        <v>0</v>
      </c>
      <c r="E17" s="27"/>
      <c r="F17" s="27"/>
      <c r="G17" s="27"/>
      <c r="H17" s="27"/>
      <c r="I17" s="27"/>
    </row>
    <row r="18" spans="1:9" x14ac:dyDescent="0.2">
      <c r="A18" s="45">
        <v>10</v>
      </c>
      <c r="B18" s="66" t="s">
        <v>21</v>
      </c>
      <c r="C18" s="10" t="s">
        <v>22</v>
      </c>
      <c r="D18" s="20">
        <f t="shared" si="2"/>
        <v>0</v>
      </c>
      <c r="E18" s="27"/>
      <c r="F18" s="27"/>
      <c r="G18" s="27"/>
      <c r="H18" s="27"/>
      <c r="I18" s="27"/>
    </row>
    <row r="19" spans="1:9" x14ac:dyDescent="0.2">
      <c r="A19" s="45">
        <v>11</v>
      </c>
      <c r="B19" s="66" t="s">
        <v>23</v>
      </c>
      <c r="C19" s="10" t="s">
        <v>24</v>
      </c>
      <c r="D19" s="20">
        <f t="shared" si="2"/>
        <v>0</v>
      </c>
      <c r="E19" s="27"/>
      <c r="F19" s="27"/>
      <c r="G19" s="27"/>
      <c r="H19" s="27"/>
      <c r="I19" s="27"/>
    </row>
    <row r="20" spans="1:9" x14ac:dyDescent="0.2">
      <c r="A20" s="45">
        <v>12</v>
      </c>
      <c r="B20" s="66" t="s">
        <v>25</v>
      </c>
      <c r="C20" s="10" t="s">
        <v>26</v>
      </c>
      <c r="D20" s="20">
        <f t="shared" si="2"/>
        <v>0</v>
      </c>
      <c r="E20" s="27"/>
      <c r="F20" s="27"/>
      <c r="G20" s="27"/>
      <c r="H20" s="27"/>
      <c r="I20" s="27"/>
    </row>
    <row r="21" spans="1:9" x14ac:dyDescent="0.2">
      <c r="A21" s="45">
        <v>13</v>
      </c>
      <c r="B21" s="66" t="s">
        <v>390</v>
      </c>
      <c r="C21" s="7" t="s">
        <v>356</v>
      </c>
      <c r="D21" s="20">
        <f t="shared" si="2"/>
        <v>0</v>
      </c>
      <c r="E21" s="27"/>
      <c r="F21" s="27"/>
      <c r="G21" s="27"/>
      <c r="H21" s="27"/>
      <c r="I21" s="27"/>
    </row>
    <row r="22" spans="1:9" x14ac:dyDescent="0.2">
      <c r="A22" s="45">
        <v>14</v>
      </c>
      <c r="B22" s="6" t="s">
        <v>27</v>
      </c>
      <c r="C22" s="10" t="s">
        <v>28</v>
      </c>
      <c r="D22" s="20">
        <f t="shared" si="2"/>
        <v>0</v>
      </c>
      <c r="E22" s="27"/>
      <c r="F22" s="27"/>
      <c r="G22" s="27"/>
      <c r="H22" s="27"/>
      <c r="I22" s="27"/>
    </row>
    <row r="23" spans="1:9" x14ac:dyDescent="0.2">
      <c r="A23" s="45">
        <v>15</v>
      </c>
      <c r="B23" s="66" t="s">
        <v>29</v>
      </c>
      <c r="C23" s="10" t="s">
        <v>30</v>
      </c>
      <c r="D23" s="20">
        <f t="shared" si="2"/>
        <v>0</v>
      </c>
      <c r="E23" s="27"/>
      <c r="F23" s="27"/>
      <c r="G23" s="27"/>
      <c r="H23" s="27"/>
      <c r="I23" s="27"/>
    </row>
    <row r="24" spans="1:9" x14ac:dyDescent="0.2">
      <c r="A24" s="45">
        <v>16</v>
      </c>
      <c r="B24" s="66" t="s">
        <v>31</v>
      </c>
      <c r="C24" s="10" t="s">
        <v>32</v>
      </c>
      <c r="D24" s="20">
        <f t="shared" si="2"/>
        <v>0</v>
      </c>
      <c r="E24" s="27"/>
      <c r="F24" s="27"/>
      <c r="G24" s="27"/>
      <c r="H24" s="27"/>
      <c r="I24" s="27"/>
    </row>
    <row r="25" spans="1:9" x14ac:dyDescent="0.2">
      <c r="A25" s="45">
        <v>17</v>
      </c>
      <c r="B25" s="66" t="s">
        <v>33</v>
      </c>
      <c r="C25" s="10" t="s">
        <v>34</v>
      </c>
      <c r="D25" s="20">
        <f t="shared" si="2"/>
        <v>0</v>
      </c>
      <c r="E25" s="27"/>
      <c r="F25" s="27"/>
      <c r="G25" s="27"/>
      <c r="H25" s="27"/>
      <c r="I25" s="27"/>
    </row>
    <row r="26" spans="1:9" x14ac:dyDescent="0.2">
      <c r="A26" s="45">
        <v>18</v>
      </c>
      <c r="B26" s="66" t="s">
        <v>35</v>
      </c>
      <c r="C26" s="10" t="s">
        <v>36</v>
      </c>
      <c r="D26" s="20">
        <f t="shared" si="2"/>
        <v>0</v>
      </c>
      <c r="E26" s="27"/>
      <c r="F26" s="27"/>
      <c r="G26" s="27"/>
      <c r="H26" s="27"/>
      <c r="I26" s="27"/>
    </row>
    <row r="27" spans="1:9" x14ac:dyDescent="0.2">
      <c r="A27" s="45">
        <v>19</v>
      </c>
      <c r="B27" s="6" t="s">
        <v>37</v>
      </c>
      <c r="C27" s="7" t="s">
        <v>38</v>
      </c>
      <c r="D27" s="20">
        <f t="shared" si="2"/>
        <v>0</v>
      </c>
      <c r="E27" s="27"/>
      <c r="F27" s="27"/>
      <c r="G27" s="27"/>
      <c r="H27" s="27"/>
      <c r="I27" s="27"/>
    </row>
    <row r="28" spans="1:9" x14ac:dyDescent="0.2">
      <c r="A28" s="45">
        <v>20</v>
      </c>
      <c r="B28" s="6" t="s">
        <v>39</v>
      </c>
      <c r="C28" s="7" t="s">
        <v>40</v>
      </c>
      <c r="D28" s="20">
        <f t="shared" si="2"/>
        <v>0</v>
      </c>
      <c r="E28" s="27"/>
      <c r="F28" s="27"/>
      <c r="G28" s="27"/>
      <c r="H28" s="27"/>
      <c r="I28" s="27"/>
    </row>
    <row r="29" spans="1:9" x14ac:dyDescent="0.2">
      <c r="A29" s="45">
        <v>21</v>
      </c>
      <c r="B29" s="6" t="s">
        <v>41</v>
      </c>
      <c r="C29" s="7" t="s">
        <v>42</v>
      </c>
      <c r="D29" s="20">
        <f t="shared" si="2"/>
        <v>0</v>
      </c>
      <c r="E29" s="27"/>
      <c r="F29" s="27"/>
      <c r="G29" s="27"/>
      <c r="H29" s="27"/>
      <c r="I29" s="27"/>
    </row>
    <row r="30" spans="1:9" x14ac:dyDescent="0.2">
      <c r="A30" s="45">
        <v>22</v>
      </c>
      <c r="B30" s="6" t="s">
        <v>43</v>
      </c>
      <c r="C30" s="7" t="s">
        <v>44</v>
      </c>
      <c r="D30" s="20">
        <f t="shared" si="2"/>
        <v>0</v>
      </c>
      <c r="E30" s="27"/>
      <c r="F30" s="27"/>
      <c r="G30" s="27"/>
      <c r="H30" s="27"/>
      <c r="I30" s="27"/>
    </row>
    <row r="31" spans="1:9" x14ac:dyDescent="0.2">
      <c r="A31" s="45">
        <v>23</v>
      </c>
      <c r="B31" s="66" t="s">
        <v>45</v>
      </c>
      <c r="C31" s="10" t="s">
        <v>46</v>
      </c>
      <c r="D31" s="20">
        <f t="shared" si="2"/>
        <v>0</v>
      </c>
      <c r="E31" s="27"/>
      <c r="F31" s="27"/>
      <c r="G31" s="27"/>
      <c r="H31" s="27"/>
      <c r="I31" s="27"/>
    </row>
    <row r="32" spans="1:9" ht="12" customHeight="1" x14ac:dyDescent="0.2">
      <c r="A32" s="45">
        <v>24</v>
      </c>
      <c r="B32" s="66" t="s">
        <v>47</v>
      </c>
      <c r="C32" s="10" t="s">
        <v>48</v>
      </c>
      <c r="D32" s="20">
        <f t="shared" si="2"/>
        <v>0</v>
      </c>
      <c r="E32" s="27"/>
      <c r="F32" s="27"/>
      <c r="G32" s="27"/>
      <c r="H32" s="27"/>
      <c r="I32" s="27"/>
    </row>
    <row r="33" spans="1:9" ht="24" x14ac:dyDescent="0.2">
      <c r="A33" s="45">
        <v>25</v>
      </c>
      <c r="B33" s="66" t="s">
        <v>49</v>
      </c>
      <c r="C33" s="10" t="s">
        <v>50</v>
      </c>
      <c r="D33" s="20">
        <f t="shared" si="2"/>
        <v>0</v>
      </c>
      <c r="E33" s="27"/>
      <c r="F33" s="27"/>
      <c r="G33" s="27"/>
      <c r="H33" s="27"/>
      <c r="I33" s="27"/>
    </row>
    <row r="34" spans="1:9" x14ac:dyDescent="0.2">
      <c r="A34" s="45">
        <v>26</v>
      </c>
      <c r="B34" s="6" t="s">
        <v>51</v>
      </c>
      <c r="C34" s="12" t="s">
        <v>52</v>
      </c>
      <c r="D34" s="20">
        <f t="shared" si="2"/>
        <v>845568</v>
      </c>
      <c r="E34" s="27"/>
      <c r="F34" s="27">
        <v>845568</v>
      </c>
      <c r="G34" s="27"/>
      <c r="H34" s="27"/>
      <c r="I34" s="27"/>
    </row>
    <row r="35" spans="1:9" x14ac:dyDescent="0.2">
      <c r="A35" s="45">
        <v>27</v>
      </c>
      <c r="B35" s="66" t="s">
        <v>53</v>
      </c>
      <c r="C35" s="10" t="s">
        <v>54</v>
      </c>
      <c r="D35" s="20">
        <f t="shared" si="2"/>
        <v>379990</v>
      </c>
      <c r="E35" s="27"/>
      <c r="F35" s="27">
        <v>379990</v>
      </c>
      <c r="G35" s="27"/>
      <c r="H35" s="27"/>
      <c r="I35" s="27"/>
    </row>
    <row r="36" spans="1:9" ht="24" customHeight="1" x14ac:dyDescent="0.2">
      <c r="A36" s="45">
        <v>28</v>
      </c>
      <c r="B36" s="66" t="s">
        <v>55</v>
      </c>
      <c r="C36" s="10" t="s">
        <v>56</v>
      </c>
      <c r="D36" s="20">
        <f t="shared" si="2"/>
        <v>0</v>
      </c>
      <c r="E36" s="27"/>
      <c r="F36" s="27"/>
      <c r="G36" s="27"/>
      <c r="H36" s="27"/>
      <c r="I36" s="27"/>
    </row>
    <row r="37" spans="1:9" ht="12" customHeight="1" x14ac:dyDescent="0.2">
      <c r="A37" s="45">
        <v>29</v>
      </c>
      <c r="B37" s="9" t="s">
        <v>57</v>
      </c>
      <c r="C37" s="12" t="s">
        <v>58</v>
      </c>
      <c r="D37" s="20">
        <f t="shared" si="2"/>
        <v>0</v>
      </c>
      <c r="E37" s="27"/>
      <c r="F37" s="27"/>
      <c r="G37" s="27"/>
      <c r="H37" s="27"/>
      <c r="I37" s="27"/>
    </row>
    <row r="38" spans="1:9" ht="24" x14ac:dyDescent="0.2">
      <c r="A38" s="45">
        <v>30</v>
      </c>
      <c r="B38" s="6" t="s">
        <v>59</v>
      </c>
      <c r="C38" s="7" t="s">
        <v>60</v>
      </c>
      <c r="D38" s="20">
        <f t="shared" si="2"/>
        <v>0</v>
      </c>
      <c r="E38" s="27"/>
      <c r="F38" s="27"/>
      <c r="G38" s="27"/>
      <c r="H38" s="27"/>
      <c r="I38" s="27"/>
    </row>
    <row r="39" spans="1:9" ht="24" x14ac:dyDescent="0.2">
      <c r="A39" s="45">
        <v>31</v>
      </c>
      <c r="B39" s="66" t="s">
        <v>61</v>
      </c>
      <c r="C39" s="10" t="s">
        <v>62</v>
      </c>
      <c r="D39" s="20">
        <f t="shared" si="2"/>
        <v>0</v>
      </c>
      <c r="E39" s="27"/>
      <c r="F39" s="27"/>
      <c r="G39" s="27"/>
      <c r="H39" s="27"/>
      <c r="I39" s="27"/>
    </row>
    <row r="40" spans="1:9" x14ac:dyDescent="0.2">
      <c r="A40" s="45">
        <v>32</v>
      </c>
      <c r="B40" s="9" t="s">
        <v>63</v>
      </c>
      <c r="C40" s="7" t="s">
        <v>64</v>
      </c>
      <c r="D40" s="20">
        <f t="shared" si="2"/>
        <v>0</v>
      </c>
      <c r="E40" s="27"/>
      <c r="F40" s="27"/>
      <c r="G40" s="27"/>
      <c r="H40" s="27"/>
      <c r="I40" s="27"/>
    </row>
    <row r="41" spans="1:9" x14ac:dyDescent="0.2">
      <c r="A41" s="45">
        <v>33</v>
      </c>
      <c r="B41" s="11" t="s">
        <v>65</v>
      </c>
      <c r="C41" s="12" t="s">
        <v>66</v>
      </c>
      <c r="D41" s="20">
        <f t="shared" si="2"/>
        <v>0</v>
      </c>
      <c r="E41" s="27"/>
      <c r="F41" s="27"/>
      <c r="G41" s="27"/>
      <c r="H41" s="27"/>
      <c r="I41" s="27"/>
    </row>
    <row r="42" spans="1:9" x14ac:dyDescent="0.2">
      <c r="A42" s="45">
        <v>34</v>
      </c>
      <c r="B42" s="9" t="s">
        <v>67</v>
      </c>
      <c r="C42" s="7" t="s">
        <v>68</v>
      </c>
      <c r="D42" s="20">
        <f t="shared" si="2"/>
        <v>0</v>
      </c>
      <c r="E42" s="27"/>
      <c r="F42" s="27"/>
      <c r="G42" s="27"/>
      <c r="H42" s="27"/>
      <c r="I42" s="27"/>
    </row>
    <row r="43" spans="1:9" x14ac:dyDescent="0.2">
      <c r="A43" s="45">
        <v>35</v>
      </c>
      <c r="B43" s="66" t="s">
        <v>69</v>
      </c>
      <c r="C43" s="10" t="s">
        <v>70</v>
      </c>
      <c r="D43" s="20">
        <f t="shared" si="2"/>
        <v>0</v>
      </c>
      <c r="E43" s="27"/>
      <c r="F43" s="27"/>
      <c r="G43" s="27"/>
      <c r="H43" s="27"/>
      <c r="I43" s="27"/>
    </row>
    <row r="44" spans="1:9" x14ac:dyDescent="0.2">
      <c r="A44" s="45">
        <v>36</v>
      </c>
      <c r="B44" s="9" t="s">
        <v>71</v>
      </c>
      <c r="C44" s="7" t="s">
        <v>72</v>
      </c>
      <c r="D44" s="20">
        <f t="shared" si="2"/>
        <v>0</v>
      </c>
      <c r="E44" s="27"/>
      <c r="F44" s="27"/>
      <c r="G44" s="27"/>
      <c r="H44" s="27"/>
      <c r="I44" s="27"/>
    </row>
    <row r="45" spans="1:9" x14ac:dyDescent="0.2">
      <c r="A45" s="45">
        <v>37</v>
      </c>
      <c r="B45" s="6" t="s">
        <v>73</v>
      </c>
      <c r="C45" s="7" t="s">
        <v>74</v>
      </c>
      <c r="D45" s="20">
        <f t="shared" si="2"/>
        <v>0</v>
      </c>
      <c r="E45" s="27"/>
      <c r="F45" s="27"/>
      <c r="G45" s="27"/>
      <c r="H45" s="27"/>
      <c r="I45" s="27"/>
    </row>
    <row r="46" spans="1:9" x14ac:dyDescent="0.2">
      <c r="A46" s="45">
        <v>38</v>
      </c>
      <c r="B46" s="13" t="s">
        <v>75</v>
      </c>
      <c r="C46" s="14" t="s">
        <v>76</v>
      </c>
      <c r="D46" s="20">
        <f t="shared" si="2"/>
        <v>0</v>
      </c>
      <c r="E46" s="27"/>
      <c r="F46" s="27"/>
      <c r="G46" s="27"/>
      <c r="H46" s="27"/>
      <c r="I46" s="27"/>
    </row>
    <row r="47" spans="1:9" x14ac:dyDescent="0.2">
      <c r="A47" s="45">
        <v>39</v>
      </c>
      <c r="B47" s="6" t="s">
        <v>77</v>
      </c>
      <c r="C47" s="7" t="s">
        <v>78</v>
      </c>
      <c r="D47" s="20">
        <f t="shared" si="2"/>
        <v>0</v>
      </c>
      <c r="E47" s="27"/>
      <c r="F47" s="27"/>
      <c r="G47" s="27"/>
      <c r="H47" s="27"/>
      <c r="I47" s="27"/>
    </row>
    <row r="48" spans="1:9" x14ac:dyDescent="0.2">
      <c r="A48" s="45">
        <v>40</v>
      </c>
      <c r="B48" s="11" t="s">
        <v>79</v>
      </c>
      <c r="C48" s="12" t="s">
        <v>80</v>
      </c>
      <c r="D48" s="20">
        <f t="shared" si="2"/>
        <v>0</v>
      </c>
      <c r="E48" s="27"/>
      <c r="F48" s="27"/>
      <c r="G48" s="27"/>
      <c r="H48" s="27"/>
      <c r="I48" s="27"/>
    </row>
    <row r="49" spans="1:9" x14ac:dyDescent="0.2">
      <c r="A49" s="45">
        <v>41</v>
      </c>
      <c r="B49" s="66" t="s">
        <v>81</v>
      </c>
      <c r="C49" s="10" t="s">
        <v>82</v>
      </c>
      <c r="D49" s="20">
        <f t="shared" si="2"/>
        <v>0</v>
      </c>
      <c r="E49" s="27"/>
      <c r="F49" s="27"/>
      <c r="G49" s="27"/>
      <c r="H49" s="27"/>
      <c r="I49" s="27"/>
    </row>
    <row r="50" spans="1:9" x14ac:dyDescent="0.2">
      <c r="A50" s="45">
        <v>42</v>
      </c>
      <c r="B50" s="9" t="s">
        <v>83</v>
      </c>
      <c r="C50" s="7" t="s">
        <v>84</v>
      </c>
      <c r="D50" s="20">
        <f t="shared" si="2"/>
        <v>0</v>
      </c>
      <c r="E50" s="27"/>
      <c r="F50" s="27"/>
      <c r="G50" s="27"/>
      <c r="H50" s="27"/>
      <c r="I50" s="27"/>
    </row>
    <row r="51" spans="1:9" x14ac:dyDescent="0.2">
      <c r="A51" s="45">
        <v>43</v>
      </c>
      <c r="B51" s="66" t="s">
        <v>85</v>
      </c>
      <c r="C51" s="10" t="s">
        <v>86</v>
      </c>
      <c r="D51" s="20">
        <f t="shared" si="2"/>
        <v>0</v>
      </c>
      <c r="E51" s="27"/>
      <c r="F51" s="27"/>
      <c r="G51" s="27"/>
      <c r="H51" s="27"/>
      <c r="I51" s="27"/>
    </row>
    <row r="52" spans="1:9" x14ac:dyDescent="0.2">
      <c r="A52" s="45">
        <v>44</v>
      </c>
      <c r="B52" s="6" t="s">
        <v>87</v>
      </c>
      <c r="C52" s="7" t="s">
        <v>88</v>
      </c>
      <c r="D52" s="20">
        <f t="shared" si="2"/>
        <v>0</v>
      </c>
      <c r="E52" s="27"/>
      <c r="F52" s="27"/>
      <c r="G52" s="27"/>
      <c r="H52" s="27"/>
      <c r="I52" s="27"/>
    </row>
    <row r="53" spans="1:9" x14ac:dyDescent="0.2">
      <c r="A53" s="45">
        <v>45</v>
      </c>
      <c r="B53" s="6" t="s">
        <v>89</v>
      </c>
      <c r="C53" s="7" t="s">
        <v>90</v>
      </c>
      <c r="D53" s="20">
        <f t="shared" si="2"/>
        <v>0</v>
      </c>
      <c r="E53" s="27"/>
      <c r="F53" s="27"/>
      <c r="G53" s="27"/>
      <c r="H53" s="27"/>
      <c r="I53" s="27"/>
    </row>
    <row r="54" spans="1:9" x14ac:dyDescent="0.2">
      <c r="A54" s="45">
        <v>46</v>
      </c>
      <c r="B54" s="66" t="s">
        <v>91</v>
      </c>
      <c r="C54" s="10" t="s">
        <v>92</v>
      </c>
      <c r="D54" s="20">
        <f t="shared" si="2"/>
        <v>0</v>
      </c>
      <c r="E54" s="27"/>
      <c r="F54" s="27"/>
      <c r="G54" s="27"/>
      <c r="H54" s="27"/>
      <c r="I54" s="27"/>
    </row>
    <row r="55" spans="1:9" ht="10.5" customHeight="1" x14ac:dyDescent="0.2">
      <c r="A55" s="45">
        <v>47</v>
      </c>
      <c r="B55" s="66" t="s">
        <v>93</v>
      </c>
      <c r="C55" s="10" t="s">
        <v>94</v>
      </c>
      <c r="D55" s="20">
        <f t="shared" si="2"/>
        <v>0</v>
      </c>
      <c r="E55" s="27"/>
      <c r="F55" s="27"/>
      <c r="G55" s="27"/>
      <c r="H55" s="27"/>
      <c r="I55" s="27"/>
    </row>
    <row r="56" spans="1:9" x14ac:dyDescent="0.2">
      <c r="A56" s="45">
        <v>48</v>
      </c>
      <c r="B56" s="9" t="s">
        <v>95</v>
      </c>
      <c r="C56" s="7" t="s">
        <v>96</v>
      </c>
      <c r="D56" s="20">
        <f t="shared" si="2"/>
        <v>0</v>
      </c>
      <c r="E56" s="27"/>
      <c r="F56" s="27"/>
      <c r="G56" s="27"/>
      <c r="H56" s="27"/>
      <c r="I56" s="27"/>
    </row>
    <row r="57" spans="1:9" x14ac:dyDescent="0.2">
      <c r="A57" s="45">
        <v>49</v>
      </c>
      <c r="B57" s="66" t="s">
        <v>97</v>
      </c>
      <c r="C57" s="10" t="s">
        <v>98</v>
      </c>
      <c r="D57" s="20">
        <f t="shared" si="2"/>
        <v>0</v>
      </c>
      <c r="E57" s="27"/>
      <c r="F57" s="27"/>
      <c r="G57" s="27"/>
      <c r="H57" s="27"/>
      <c r="I57" s="27"/>
    </row>
    <row r="58" spans="1:9" x14ac:dyDescent="0.2">
      <c r="A58" s="45">
        <v>50</v>
      </c>
      <c r="B58" s="9" t="s">
        <v>99</v>
      </c>
      <c r="C58" s="7" t="s">
        <v>100</v>
      </c>
      <c r="D58" s="20">
        <f t="shared" si="2"/>
        <v>0</v>
      </c>
      <c r="E58" s="27"/>
      <c r="F58" s="27"/>
      <c r="G58" s="27"/>
      <c r="H58" s="27"/>
      <c r="I58" s="27"/>
    </row>
    <row r="59" spans="1:9" ht="10.5" customHeight="1" x14ac:dyDescent="0.2">
      <c r="A59" s="45">
        <v>51</v>
      </c>
      <c r="B59" s="66" t="s">
        <v>101</v>
      </c>
      <c r="C59" s="10" t="s">
        <v>102</v>
      </c>
      <c r="D59" s="20">
        <f t="shared" si="2"/>
        <v>0</v>
      </c>
      <c r="E59" s="27"/>
      <c r="F59" s="27"/>
      <c r="G59" s="27"/>
      <c r="H59" s="27"/>
      <c r="I59" s="27"/>
    </row>
    <row r="60" spans="1:9" x14ac:dyDescent="0.2">
      <c r="A60" s="45">
        <v>52</v>
      </c>
      <c r="B60" s="66" t="s">
        <v>103</v>
      </c>
      <c r="C60" s="10" t="s">
        <v>104</v>
      </c>
      <c r="D60" s="20">
        <f t="shared" si="2"/>
        <v>0</v>
      </c>
      <c r="E60" s="27"/>
      <c r="F60" s="27"/>
      <c r="G60" s="27"/>
      <c r="H60" s="27"/>
      <c r="I60" s="27"/>
    </row>
    <row r="61" spans="1:9" x14ac:dyDescent="0.2">
      <c r="A61" s="45">
        <v>53</v>
      </c>
      <c r="B61" s="66" t="s">
        <v>105</v>
      </c>
      <c r="C61" s="10" t="s">
        <v>106</v>
      </c>
      <c r="D61" s="20">
        <f t="shared" si="2"/>
        <v>0</v>
      </c>
      <c r="E61" s="27"/>
      <c r="F61" s="27"/>
      <c r="G61" s="27"/>
      <c r="H61" s="27"/>
      <c r="I61" s="27"/>
    </row>
    <row r="62" spans="1:9" x14ac:dyDescent="0.2">
      <c r="A62" s="45">
        <v>54</v>
      </c>
      <c r="B62" s="66" t="s">
        <v>107</v>
      </c>
      <c r="C62" s="10" t="s">
        <v>108</v>
      </c>
      <c r="D62" s="20">
        <f t="shared" si="2"/>
        <v>0</v>
      </c>
      <c r="E62" s="27"/>
      <c r="F62" s="27"/>
      <c r="G62" s="27"/>
      <c r="H62" s="27"/>
      <c r="I62" s="27"/>
    </row>
    <row r="63" spans="1:9" x14ac:dyDescent="0.2">
      <c r="A63" s="45">
        <v>55</v>
      </c>
      <c r="B63" s="66" t="s">
        <v>109</v>
      </c>
      <c r="C63" s="10" t="s">
        <v>110</v>
      </c>
      <c r="D63" s="20">
        <f t="shared" si="2"/>
        <v>0</v>
      </c>
      <c r="E63" s="27"/>
      <c r="F63" s="27"/>
      <c r="G63" s="27"/>
      <c r="H63" s="27"/>
      <c r="I63" s="27"/>
    </row>
    <row r="64" spans="1:9" ht="24" x14ac:dyDescent="0.2">
      <c r="A64" s="45">
        <v>56</v>
      </c>
      <c r="B64" s="66" t="s">
        <v>111</v>
      </c>
      <c r="C64" s="10" t="s">
        <v>112</v>
      </c>
      <c r="D64" s="20">
        <f t="shared" si="2"/>
        <v>0</v>
      </c>
      <c r="E64" s="27"/>
      <c r="F64" s="27"/>
      <c r="G64" s="27"/>
      <c r="H64" s="27"/>
      <c r="I64" s="27"/>
    </row>
    <row r="65" spans="1:9" ht="24" x14ac:dyDescent="0.2">
      <c r="A65" s="45">
        <v>57</v>
      </c>
      <c r="B65" s="9" t="s">
        <v>113</v>
      </c>
      <c r="C65" s="10" t="s">
        <v>114</v>
      </c>
      <c r="D65" s="20">
        <f t="shared" si="2"/>
        <v>0</v>
      </c>
      <c r="E65" s="27"/>
      <c r="F65" s="27"/>
      <c r="G65" s="27"/>
      <c r="H65" s="27"/>
      <c r="I65" s="27"/>
    </row>
    <row r="66" spans="1:9" ht="17.25" customHeight="1" x14ac:dyDescent="0.2">
      <c r="A66" s="45">
        <v>58</v>
      </c>
      <c r="B66" s="11" t="s">
        <v>115</v>
      </c>
      <c r="C66" s="12" t="s">
        <v>116</v>
      </c>
      <c r="D66" s="20">
        <f t="shared" si="2"/>
        <v>0</v>
      </c>
      <c r="E66" s="27"/>
      <c r="F66" s="27"/>
      <c r="G66" s="27"/>
      <c r="H66" s="27"/>
      <c r="I66" s="27"/>
    </row>
    <row r="67" spans="1:9" ht="15" customHeight="1" x14ac:dyDescent="0.2">
      <c r="A67" s="45">
        <v>59</v>
      </c>
      <c r="B67" s="9" t="s">
        <v>117</v>
      </c>
      <c r="C67" s="10" t="s">
        <v>118</v>
      </c>
      <c r="D67" s="20">
        <f t="shared" si="2"/>
        <v>0</v>
      </c>
      <c r="E67" s="27"/>
      <c r="F67" s="27"/>
      <c r="G67" s="27"/>
      <c r="H67" s="27"/>
      <c r="I67" s="27"/>
    </row>
    <row r="68" spans="1:9" ht="16.5" customHeight="1" x14ac:dyDescent="0.2">
      <c r="A68" s="45">
        <v>60</v>
      </c>
      <c r="B68" s="66" t="s">
        <v>119</v>
      </c>
      <c r="C68" s="10" t="s">
        <v>320</v>
      </c>
      <c r="D68" s="20">
        <f t="shared" si="2"/>
        <v>0</v>
      </c>
      <c r="E68" s="27"/>
      <c r="F68" s="27"/>
      <c r="G68" s="27"/>
      <c r="H68" s="27"/>
      <c r="I68" s="27"/>
    </row>
    <row r="69" spans="1:9" ht="17.25" customHeight="1" x14ac:dyDescent="0.2">
      <c r="A69" s="45">
        <v>61</v>
      </c>
      <c r="B69" s="6" t="s">
        <v>120</v>
      </c>
      <c r="C69" s="10" t="s">
        <v>121</v>
      </c>
      <c r="D69" s="20">
        <f t="shared" si="2"/>
        <v>0</v>
      </c>
      <c r="E69" s="27"/>
      <c r="F69" s="27"/>
      <c r="G69" s="27"/>
      <c r="H69" s="27"/>
      <c r="I69" s="27"/>
    </row>
    <row r="70" spans="1:9" ht="12.75" customHeight="1" x14ac:dyDescent="0.2">
      <c r="A70" s="45">
        <v>62</v>
      </c>
      <c r="B70" s="6" t="s">
        <v>122</v>
      </c>
      <c r="C70" s="10" t="s">
        <v>123</v>
      </c>
      <c r="D70" s="20">
        <f t="shared" si="2"/>
        <v>0</v>
      </c>
      <c r="E70" s="27"/>
      <c r="F70" s="27"/>
      <c r="G70" s="27"/>
      <c r="H70" s="27"/>
      <c r="I70" s="27"/>
    </row>
    <row r="71" spans="1:9" ht="27.75" customHeight="1" x14ac:dyDescent="0.2">
      <c r="A71" s="45">
        <v>63</v>
      </c>
      <c r="B71" s="9" t="s">
        <v>124</v>
      </c>
      <c r="C71" s="10" t="s">
        <v>125</v>
      </c>
      <c r="D71" s="20">
        <f t="shared" si="2"/>
        <v>0</v>
      </c>
      <c r="E71" s="27"/>
      <c r="F71" s="27"/>
      <c r="G71" s="27"/>
      <c r="H71" s="27"/>
      <c r="I71" s="27"/>
    </row>
    <row r="72" spans="1:9" x14ac:dyDescent="0.2">
      <c r="A72" s="45">
        <v>64</v>
      </c>
      <c r="B72" s="9" t="s">
        <v>126</v>
      </c>
      <c r="C72" s="7" t="s">
        <v>127</v>
      </c>
      <c r="D72" s="20">
        <f t="shared" si="2"/>
        <v>0</v>
      </c>
      <c r="E72" s="27"/>
      <c r="F72" s="27"/>
      <c r="G72" s="27"/>
      <c r="H72" s="27"/>
      <c r="I72" s="27"/>
    </row>
    <row r="73" spans="1:9" x14ac:dyDescent="0.2">
      <c r="A73" s="45">
        <v>65</v>
      </c>
      <c r="B73" s="9" t="s">
        <v>128</v>
      </c>
      <c r="C73" s="10" t="s">
        <v>129</v>
      </c>
      <c r="D73" s="20">
        <f t="shared" si="2"/>
        <v>0</v>
      </c>
      <c r="E73" s="27"/>
      <c r="F73" s="27"/>
      <c r="G73" s="27"/>
      <c r="H73" s="27"/>
      <c r="I73" s="27"/>
    </row>
    <row r="74" spans="1:9" ht="24" x14ac:dyDescent="0.2">
      <c r="A74" s="45">
        <v>66</v>
      </c>
      <c r="B74" s="9" t="s">
        <v>130</v>
      </c>
      <c r="C74" s="10" t="s">
        <v>131</v>
      </c>
      <c r="D74" s="20">
        <f t="shared" ref="D74:D137" si="3">E74+F74+G74+H74+I74</f>
        <v>0</v>
      </c>
      <c r="E74" s="27"/>
      <c r="F74" s="27"/>
      <c r="G74" s="27"/>
      <c r="H74" s="27"/>
      <c r="I74" s="27"/>
    </row>
    <row r="75" spans="1:9" ht="24" x14ac:dyDescent="0.2">
      <c r="A75" s="45">
        <v>67</v>
      </c>
      <c r="B75" s="6" t="s">
        <v>132</v>
      </c>
      <c r="C75" s="10" t="s">
        <v>133</v>
      </c>
      <c r="D75" s="20">
        <f t="shared" si="3"/>
        <v>0</v>
      </c>
      <c r="E75" s="27"/>
      <c r="F75" s="27"/>
      <c r="G75" s="27"/>
      <c r="H75" s="27"/>
      <c r="I75" s="27"/>
    </row>
    <row r="76" spans="1:9" ht="24" x14ac:dyDescent="0.2">
      <c r="A76" s="45">
        <v>68</v>
      </c>
      <c r="B76" s="9" t="s">
        <v>134</v>
      </c>
      <c r="C76" s="10" t="s">
        <v>135</v>
      </c>
      <c r="D76" s="20">
        <f t="shared" si="3"/>
        <v>0</v>
      </c>
      <c r="E76" s="27"/>
      <c r="F76" s="27"/>
      <c r="G76" s="27"/>
      <c r="H76" s="27"/>
      <c r="I76" s="27"/>
    </row>
    <row r="77" spans="1:9" ht="24" x14ac:dyDescent="0.2">
      <c r="A77" s="45">
        <v>69</v>
      </c>
      <c r="B77" s="9" t="s">
        <v>136</v>
      </c>
      <c r="C77" s="10" t="s">
        <v>137</v>
      </c>
      <c r="D77" s="20">
        <f t="shared" si="3"/>
        <v>0</v>
      </c>
      <c r="E77" s="27"/>
      <c r="F77" s="27"/>
      <c r="G77" s="27"/>
      <c r="H77" s="27"/>
      <c r="I77" s="27"/>
    </row>
    <row r="78" spans="1:9" ht="24" x14ac:dyDescent="0.2">
      <c r="A78" s="45">
        <v>70</v>
      </c>
      <c r="B78" s="6" t="s">
        <v>138</v>
      </c>
      <c r="C78" s="10" t="s">
        <v>139</v>
      </c>
      <c r="D78" s="20">
        <f t="shared" si="3"/>
        <v>0</v>
      </c>
      <c r="E78" s="27"/>
      <c r="F78" s="27"/>
      <c r="G78" s="27"/>
      <c r="H78" s="27"/>
      <c r="I78" s="27"/>
    </row>
    <row r="79" spans="1:9" ht="24" x14ac:dyDescent="0.2">
      <c r="A79" s="45">
        <v>71</v>
      </c>
      <c r="B79" s="6" t="s">
        <v>140</v>
      </c>
      <c r="C79" s="10" t="s">
        <v>141</v>
      </c>
      <c r="D79" s="20">
        <f t="shared" si="3"/>
        <v>0</v>
      </c>
      <c r="E79" s="27"/>
      <c r="F79" s="27"/>
      <c r="G79" s="27"/>
      <c r="H79" s="27"/>
      <c r="I79" s="27"/>
    </row>
    <row r="80" spans="1:9" ht="24" x14ac:dyDescent="0.2">
      <c r="A80" s="45">
        <v>72</v>
      </c>
      <c r="B80" s="6" t="s">
        <v>142</v>
      </c>
      <c r="C80" s="10" t="s">
        <v>143</v>
      </c>
      <c r="D80" s="20">
        <f t="shared" si="3"/>
        <v>0</v>
      </c>
      <c r="E80" s="27"/>
      <c r="F80" s="27"/>
      <c r="G80" s="27"/>
      <c r="H80" s="27"/>
      <c r="I80" s="27"/>
    </row>
    <row r="81" spans="1:9" ht="24" x14ac:dyDescent="0.2">
      <c r="A81" s="45">
        <v>73</v>
      </c>
      <c r="B81" s="66" t="s">
        <v>144</v>
      </c>
      <c r="C81" s="10" t="s">
        <v>145</v>
      </c>
      <c r="D81" s="20">
        <f t="shared" si="3"/>
        <v>0</v>
      </c>
      <c r="E81" s="27"/>
      <c r="F81" s="27"/>
      <c r="G81" s="27"/>
      <c r="H81" s="27"/>
      <c r="I81" s="27"/>
    </row>
    <row r="82" spans="1:9" x14ac:dyDescent="0.2">
      <c r="A82" s="45">
        <v>74</v>
      </c>
      <c r="B82" s="6" t="s">
        <v>146</v>
      </c>
      <c r="C82" s="10" t="s">
        <v>147</v>
      </c>
      <c r="D82" s="20">
        <f t="shared" si="3"/>
        <v>0</v>
      </c>
      <c r="E82" s="27"/>
      <c r="F82" s="27"/>
      <c r="G82" s="27"/>
      <c r="H82" s="27"/>
      <c r="I82" s="27"/>
    </row>
    <row r="83" spans="1:9" x14ac:dyDescent="0.2">
      <c r="A83" s="45">
        <v>75</v>
      </c>
      <c r="B83" s="66" t="s">
        <v>148</v>
      </c>
      <c r="C83" s="10" t="s">
        <v>149</v>
      </c>
      <c r="D83" s="20">
        <f t="shared" si="3"/>
        <v>0</v>
      </c>
      <c r="E83" s="27"/>
      <c r="F83" s="27"/>
      <c r="G83" s="27"/>
      <c r="H83" s="27"/>
      <c r="I83" s="27"/>
    </row>
    <row r="84" spans="1:9" x14ac:dyDescent="0.2">
      <c r="A84" s="45">
        <v>76</v>
      </c>
      <c r="B84" s="11" t="s">
        <v>150</v>
      </c>
      <c r="C84" s="12" t="s">
        <v>151</v>
      </c>
      <c r="D84" s="20">
        <f t="shared" si="3"/>
        <v>0</v>
      </c>
      <c r="E84" s="27"/>
      <c r="F84" s="27"/>
      <c r="G84" s="27"/>
      <c r="H84" s="27"/>
      <c r="I84" s="27"/>
    </row>
    <row r="85" spans="1:9" x14ac:dyDescent="0.2">
      <c r="A85" s="45">
        <v>77</v>
      </c>
      <c r="B85" s="6" t="s">
        <v>152</v>
      </c>
      <c r="C85" s="10" t="s">
        <v>153</v>
      </c>
      <c r="D85" s="20">
        <f t="shared" si="3"/>
        <v>0</v>
      </c>
      <c r="E85" s="27"/>
      <c r="F85" s="27"/>
      <c r="G85" s="27"/>
      <c r="H85" s="27"/>
      <c r="I85" s="27"/>
    </row>
    <row r="86" spans="1:9" x14ac:dyDescent="0.2">
      <c r="A86" s="45">
        <v>78</v>
      </c>
      <c r="B86" s="11" t="s">
        <v>154</v>
      </c>
      <c r="C86" s="12" t="s">
        <v>155</v>
      </c>
      <c r="D86" s="20">
        <f t="shared" si="3"/>
        <v>0</v>
      </c>
      <c r="E86" s="27"/>
      <c r="F86" s="27"/>
      <c r="G86" s="27"/>
      <c r="H86" s="27"/>
      <c r="I86" s="27"/>
    </row>
    <row r="87" spans="1:9" x14ac:dyDescent="0.2">
      <c r="A87" s="45">
        <v>79</v>
      </c>
      <c r="B87" s="6" t="s">
        <v>156</v>
      </c>
      <c r="C87" s="10" t="s">
        <v>157</v>
      </c>
      <c r="D87" s="20">
        <f t="shared" si="3"/>
        <v>6079840</v>
      </c>
      <c r="E87" s="27"/>
      <c r="F87" s="27">
        <v>6079840</v>
      </c>
      <c r="G87" s="27"/>
      <c r="H87" s="27"/>
      <c r="I87" s="27"/>
    </row>
    <row r="88" spans="1:9" x14ac:dyDescent="0.2">
      <c r="A88" s="45">
        <v>80</v>
      </c>
      <c r="B88" s="11" t="s">
        <v>158</v>
      </c>
      <c r="C88" s="12" t="s">
        <v>159</v>
      </c>
      <c r="D88" s="20">
        <f t="shared" si="3"/>
        <v>0</v>
      </c>
      <c r="E88" s="27"/>
      <c r="F88" s="27"/>
      <c r="G88" s="27"/>
      <c r="H88" s="27"/>
      <c r="I88" s="27"/>
    </row>
    <row r="89" spans="1:9" x14ac:dyDescent="0.2">
      <c r="A89" s="45">
        <v>81</v>
      </c>
      <c r="B89" s="9" t="s">
        <v>160</v>
      </c>
      <c r="C89" s="10" t="s">
        <v>161</v>
      </c>
      <c r="D89" s="20">
        <f t="shared" si="3"/>
        <v>0</v>
      </c>
      <c r="E89" s="27"/>
      <c r="F89" s="27"/>
      <c r="G89" s="27"/>
      <c r="H89" s="27"/>
      <c r="I89" s="27"/>
    </row>
    <row r="90" spans="1:9" ht="17.25" customHeight="1" x14ac:dyDescent="0.2">
      <c r="A90" s="45">
        <v>82</v>
      </c>
      <c r="B90" s="66" t="s">
        <v>162</v>
      </c>
      <c r="C90" s="10" t="s">
        <v>163</v>
      </c>
      <c r="D90" s="20">
        <f t="shared" si="3"/>
        <v>949975</v>
      </c>
      <c r="E90" s="27"/>
      <c r="F90" s="27">
        <v>949975</v>
      </c>
      <c r="G90" s="27"/>
      <c r="H90" s="27"/>
      <c r="I90" s="27"/>
    </row>
    <row r="91" spans="1:9" ht="24" x14ac:dyDescent="0.2">
      <c r="A91" s="45">
        <v>83</v>
      </c>
      <c r="B91" s="9" t="s">
        <v>164</v>
      </c>
      <c r="C91" s="7" t="s">
        <v>165</v>
      </c>
      <c r="D91" s="20">
        <f t="shared" si="3"/>
        <v>0</v>
      </c>
      <c r="E91" s="27"/>
      <c r="F91" s="27"/>
      <c r="G91" s="27"/>
      <c r="H91" s="27"/>
      <c r="I91" s="27"/>
    </row>
    <row r="92" spans="1:9" x14ac:dyDescent="0.2">
      <c r="A92" s="45">
        <v>84</v>
      </c>
      <c r="B92" s="9" t="s">
        <v>166</v>
      </c>
      <c r="C92" s="12" t="s">
        <v>167</v>
      </c>
      <c r="D92" s="20">
        <f t="shared" si="3"/>
        <v>0</v>
      </c>
      <c r="E92" s="27"/>
      <c r="F92" s="27"/>
      <c r="G92" s="27"/>
      <c r="H92" s="27"/>
      <c r="I92" s="27"/>
    </row>
    <row r="93" spans="1:9" x14ac:dyDescent="0.2">
      <c r="A93" s="45">
        <v>85</v>
      </c>
      <c r="B93" s="66" t="s">
        <v>168</v>
      </c>
      <c r="C93" s="10" t="s">
        <v>169</v>
      </c>
      <c r="D93" s="20">
        <f t="shared" si="3"/>
        <v>0</v>
      </c>
      <c r="E93" s="27"/>
      <c r="F93" s="27"/>
      <c r="G93" s="27"/>
      <c r="H93" s="27"/>
      <c r="I93" s="27"/>
    </row>
    <row r="94" spans="1:9" x14ac:dyDescent="0.2">
      <c r="A94" s="45">
        <v>86</v>
      </c>
      <c r="B94" s="9" t="s">
        <v>170</v>
      </c>
      <c r="C94" s="7" t="s">
        <v>171</v>
      </c>
      <c r="D94" s="20">
        <f t="shared" si="3"/>
        <v>0</v>
      </c>
      <c r="E94" s="27"/>
      <c r="F94" s="27"/>
      <c r="G94" s="27"/>
      <c r="H94" s="27"/>
      <c r="I94" s="27"/>
    </row>
    <row r="95" spans="1:9" x14ac:dyDescent="0.2">
      <c r="A95" s="45">
        <v>87</v>
      </c>
      <c r="B95" s="66" t="s">
        <v>172</v>
      </c>
      <c r="C95" s="10" t="s">
        <v>173</v>
      </c>
      <c r="D95" s="20">
        <f t="shared" si="3"/>
        <v>0</v>
      </c>
      <c r="E95" s="27"/>
      <c r="F95" s="27"/>
      <c r="G95" s="27"/>
      <c r="H95" s="27"/>
      <c r="I95" s="27"/>
    </row>
    <row r="96" spans="1:9" x14ac:dyDescent="0.2">
      <c r="A96" s="45">
        <v>88</v>
      </c>
      <c r="B96" s="66" t="s">
        <v>174</v>
      </c>
      <c r="C96" s="10" t="s">
        <v>175</v>
      </c>
      <c r="D96" s="20">
        <f t="shared" si="3"/>
        <v>0</v>
      </c>
      <c r="E96" s="27"/>
      <c r="F96" s="27"/>
      <c r="G96" s="27"/>
      <c r="H96" s="27"/>
      <c r="I96" s="27"/>
    </row>
    <row r="97" spans="1:9" ht="13.5" customHeight="1" x14ac:dyDescent="0.2">
      <c r="A97" s="45">
        <v>89</v>
      </c>
      <c r="B97" s="9" t="s">
        <v>176</v>
      </c>
      <c r="C97" s="12" t="s">
        <v>177</v>
      </c>
      <c r="D97" s="20">
        <f t="shared" si="3"/>
        <v>0</v>
      </c>
      <c r="E97" s="27"/>
      <c r="F97" s="27"/>
      <c r="G97" s="27"/>
      <c r="H97" s="27"/>
      <c r="I97" s="27"/>
    </row>
    <row r="98" spans="1:9" ht="14.25" customHeight="1" x14ac:dyDescent="0.2">
      <c r="A98" s="45">
        <v>90</v>
      </c>
      <c r="B98" s="9" t="s">
        <v>178</v>
      </c>
      <c r="C98" s="7" t="s">
        <v>179</v>
      </c>
      <c r="D98" s="20">
        <f t="shared" si="3"/>
        <v>0</v>
      </c>
      <c r="E98" s="27"/>
      <c r="F98" s="27"/>
      <c r="G98" s="27"/>
      <c r="H98" s="27"/>
      <c r="I98" s="27"/>
    </row>
    <row r="99" spans="1:9" x14ac:dyDescent="0.2">
      <c r="A99" s="45">
        <v>91</v>
      </c>
      <c r="B99" s="6" t="s">
        <v>180</v>
      </c>
      <c r="C99" s="7" t="s">
        <v>181</v>
      </c>
      <c r="D99" s="20">
        <f t="shared" si="3"/>
        <v>0</v>
      </c>
      <c r="E99" s="27"/>
      <c r="F99" s="27"/>
      <c r="G99" s="27"/>
      <c r="H99" s="27"/>
      <c r="I99" s="27"/>
    </row>
    <row r="100" spans="1:9" x14ac:dyDescent="0.2">
      <c r="A100" s="45">
        <v>92</v>
      </c>
      <c r="B100" s="6" t="s">
        <v>182</v>
      </c>
      <c r="C100" s="7" t="s">
        <v>183</v>
      </c>
      <c r="D100" s="20">
        <f t="shared" si="3"/>
        <v>0</v>
      </c>
      <c r="E100" s="27"/>
      <c r="F100" s="27"/>
      <c r="G100" s="27"/>
      <c r="H100" s="27"/>
      <c r="I100" s="27"/>
    </row>
    <row r="101" spans="1:9" x14ac:dyDescent="0.2">
      <c r="A101" s="45">
        <v>93</v>
      </c>
      <c r="B101" s="66" t="s">
        <v>184</v>
      </c>
      <c r="C101" s="10" t="s">
        <v>185</v>
      </c>
      <c r="D101" s="20">
        <f t="shared" si="3"/>
        <v>0</v>
      </c>
      <c r="E101" s="27"/>
      <c r="F101" s="27"/>
      <c r="G101" s="27"/>
      <c r="H101" s="27"/>
      <c r="I101" s="27"/>
    </row>
    <row r="102" spans="1:9" x14ac:dyDescent="0.2">
      <c r="A102" s="45">
        <v>94</v>
      </c>
      <c r="B102" s="11" t="s">
        <v>186</v>
      </c>
      <c r="C102" s="12" t="s">
        <v>187</v>
      </c>
      <c r="D102" s="20">
        <f t="shared" si="3"/>
        <v>0</v>
      </c>
      <c r="E102" s="27"/>
      <c r="F102" s="27"/>
      <c r="G102" s="27"/>
      <c r="H102" s="27"/>
      <c r="I102" s="27"/>
    </row>
    <row r="103" spans="1:9" x14ac:dyDescent="0.2">
      <c r="A103" s="45">
        <v>95</v>
      </c>
      <c r="B103" s="6" t="s">
        <v>188</v>
      </c>
      <c r="C103" s="7" t="s">
        <v>189</v>
      </c>
      <c r="D103" s="20">
        <f t="shared" si="3"/>
        <v>0</v>
      </c>
      <c r="E103" s="27"/>
      <c r="F103" s="27"/>
      <c r="G103" s="27"/>
      <c r="H103" s="27"/>
      <c r="I103" s="27"/>
    </row>
    <row r="104" spans="1:9" x14ac:dyDescent="0.2">
      <c r="A104" s="45">
        <v>96</v>
      </c>
      <c r="B104" s="9" t="s">
        <v>190</v>
      </c>
      <c r="C104" s="7" t="s">
        <v>191</v>
      </c>
      <c r="D104" s="20">
        <f t="shared" si="3"/>
        <v>0</v>
      </c>
      <c r="E104" s="27"/>
      <c r="F104" s="27"/>
      <c r="G104" s="27"/>
      <c r="H104" s="27"/>
      <c r="I104" s="27"/>
    </row>
    <row r="105" spans="1:9" x14ac:dyDescent="0.2">
      <c r="A105" s="45">
        <v>97</v>
      </c>
      <c r="B105" s="66" t="s">
        <v>192</v>
      </c>
      <c r="C105" s="10" t="s">
        <v>193</v>
      </c>
      <c r="D105" s="20">
        <f t="shared" si="3"/>
        <v>0</v>
      </c>
      <c r="E105" s="27"/>
      <c r="F105" s="27"/>
      <c r="G105" s="27"/>
      <c r="H105" s="27"/>
      <c r="I105" s="27"/>
    </row>
    <row r="106" spans="1:9" x14ac:dyDescent="0.2">
      <c r="A106" s="45">
        <v>98</v>
      </c>
      <c r="B106" s="66" t="s">
        <v>194</v>
      </c>
      <c r="C106" s="10" t="s">
        <v>195</v>
      </c>
      <c r="D106" s="20">
        <f t="shared" si="3"/>
        <v>0</v>
      </c>
      <c r="E106" s="27"/>
      <c r="F106" s="27"/>
      <c r="G106" s="27"/>
      <c r="H106" s="27"/>
      <c r="I106" s="27"/>
    </row>
    <row r="107" spans="1:9" x14ac:dyDescent="0.2">
      <c r="A107" s="45">
        <v>99</v>
      </c>
      <c r="B107" s="6" t="s">
        <v>196</v>
      </c>
      <c r="C107" s="7" t="s">
        <v>197</v>
      </c>
      <c r="D107" s="20">
        <f t="shared" si="3"/>
        <v>0</v>
      </c>
      <c r="E107" s="27"/>
      <c r="F107" s="27"/>
      <c r="G107" s="27"/>
      <c r="H107" s="27"/>
      <c r="I107" s="27"/>
    </row>
    <row r="108" spans="1:9" x14ac:dyDescent="0.2">
      <c r="A108" s="45">
        <v>100</v>
      </c>
      <c r="B108" s="9" t="s">
        <v>198</v>
      </c>
      <c r="C108" s="7" t="s">
        <v>199</v>
      </c>
      <c r="D108" s="20">
        <f t="shared" si="3"/>
        <v>0</v>
      </c>
      <c r="E108" s="27"/>
      <c r="F108" s="27"/>
      <c r="G108" s="27"/>
      <c r="H108" s="27"/>
      <c r="I108" s="27"/>
    </row>
    <row r="109" spans="1:9" x14ac:dyDescent="0.2">
      <c r="A109" s="45">
        <v>101</v>
      </c>
      <c r="B109" s="6" t="s">
        <v>200</v>
      </c>
      <c r="C109" s="10" t="s">
        <v>201</v>
      </c>
      <c r="D109" s="20">
        <f t="shared" si="3"/>
        <v>181581390</v>
      </c>
      <c r="E109" s="27"/>
      <c r="F109" s="27"/>
      <c r="G109" s="27"/>
      <c r="H109" s="27"/>
      <c r="I109" s="27">
        <v>181581390</v>
      </c>
    </row>
    <row r="110" spans="1:9" x14ac:dyDescent="0.2">
      <c r="A110" s="45">
        <v>102</v>
      </c>
      <c r="B110" s="6" t="s">
        <v>202</v>
      </c>
      <c r="C110" s="7" t="s">
        <v>203</v>
      </c>
      <c r="D110" s="20">
        <f t="shared" si="3"/>
        <v>0</v>
      </c>
      <c r="E110" s="27"/>
      <c r="F110" s="27"/>
      <c r="G110" s="27"/>
      <c r="H110" s="27"/>
      <c r="I110" s="27"/>
    </row>
    <row r="111" spans="1:9" x14ac:dyDescent="0.2">
      <c r="A111" s="45">
        <v>103</v>
      </c>
      <c r="B111" s="66" t="s">
        <v>204</v>
      </c>
      <c r="C111" s="10" t="s">
        <v>205</v>
      </c>
      <c r="D111" s="20">
        <f t="shared" si="3"/>
        <v>45918496</v>
      </c>
      <c r="E111" s="27"/>
      <c r="F111" s="27"/>
      <c r="G111" s="27"/>
      <c r="H111" s="27"/>
      <c r="I111" s="27">
        <v>45918496</v>
      </c>
    </row>
    <row r="112" spans="1:9" x14ac:dyDescent="0.2">
      <c r="A112" s="45">
        <v>104</v>
      </c>
      <c r="B112" s="66" t="s">
        <v>206</v>
      </c>
      <c r="C112" s="10" t="s">
        <v>207</v>
      </c>
      <c r="D112" s="20">
        <f t="shared" si="3"/>
        <v>0</v>
      </c>
      <c r="E112" s="27"/>
      <c r="F112" s="27"/>
      <c r="G112" s="27"/>
      <c r="H112" s="27"/>
      <c r="I112" s="27"/>
    </row>
    <row r="113" spans="1:9" x14ac:dyDescent="0.2">
      <c r="A113" s="45">
        <v>105</v>
      </c>
      <c r="B113" s="66" t="s">
        <v>208</v>
      </c>
      <c r="C113" s="10" t="s">
        <v>209</v>
      </c>
      <c r="D113" s="20">
        <f t="shared" si="3"/>
        <v>0</v>
      </c>
      <c r="E113" s="27"/>
      <c r="F113" s="27"/>
      <c r="G113" s="27"/>
      <c r="H113" s="27"/>
      <c r="I113" s="27"/>
    </row>
    <row r="114" spans="1:9" ht="24" x14ac:dyDescent="0.2">
      <c r="A114" s="45">
        <v>106</v>
      </c>
      <c r="B114" s="66" t="s">
        <v>210</v>
      </c>
      <c r="C114" s="10" t="s">
        <v>211</v>
      </c>
      <c r="D114" s="20">
        <f t="shared" si="3"/>
        <v>0</v>
      </c>
      <c r="E114" s="27"/>
      <c r="F114" s="27"/>
      <c r="G114" s="27"/>
      <c r="H114" s="27"/>
      <c r="I114" s="27"/>
    </row>
    <row r="115" spans="1:9" x14ac:dyDescent="0.2">
      <c r="A115" s="45">
        <v>107</v>
      </c>
      <c r="B115" s="66" t="s">
        <v>212</v>
      </c>
      <c r="C115" s="10" t="s">
        <v>213</v>
      </c>
      <c r="D115" s="20">
        <f t="shared" si="3"/>
        <v>0</v>
      </c>
      <c r="E115" s="27"/>
      <c r="F115" s="27"/>
      <c r="G115" s="27"/>
      <c r="H115" s="27"/>
      <c r="I115" s="27"/>
    </row>
    <row r="116" spans="1:9" x14ac:dyDescent="0.2">
      <c r="A116" s="45">
        <v>108</v>
      </c>
      <c r="B116" s="66" t="s">
        <v>214</v>
      </c>
      <c r="C116" s="10" t="s">
        <v>215</v>
      </c>
      <c r="D116" s="20">
        <f t="shared" si="3"/>
        <v>671118358</v>
      </c>
      <c r="E116" s="27">
        <v>3804898</v>
      </c>
      <c r="F116" s="27"/>
      <c r="G116" s="27"/>
      <c r="H116" s="27"/>
      <c r="I116" s="27">
        <v>667313460</v>
      </c>
    </row>
    <row r="117" spans="1:9" ht="12" customHeight="1" x14ac:dyDescent="0.2">
      <c r="A117" s="45">
        <v>109</v>
      </c>
      <c r="B117" s="15" t="s">
        <v>216</v>
      </c>
      <c r="C117" s="16" t="s">
        <v>217</v>
      </c>
      <c r="D117" s="20">
        <f t="shared" si="3"/>
        <v>0</v>
      </c>
      <c r="E117" s="27"/>
      <c r="F117" s="27"/>
      <c r="G117" s="27"/>
      <c r="H117" s="27"/>
      <c r="I117" s="27"/>
    </row>
    <row r="118" spans="1:9" x14ac:dyDescent="0.2">
      <c r="A118" s="45">
        <v>110</v>
      </c>
      <c r="B118" s="15" t="s">
        <v>389</v>
      </c>
      <c r="C118" s="16" t="s">
        <v>321</v>
      </c>
      <c r="D118" s="20">
        <f t="shared" si="3"/>
        <v>0</v>
      </c>
      <c r="E118" s="27"/>
      <c r="F118" s="27"/>
      <c r="G118" s="27"/>
      <c r="H118" s="27"/>
      <c r="I118" s="27"/>
    </row>
    <row r="119" spans="1:9" x14ac:dyDescent="0.2">
      <c r="A119" s="45">
        <v>111</v>
      </c>
      <c r="B119" s="9" t="s">
        <v>218</v>
      </c>
      <c r="C119" s="7" t="s">
        <v>219</v>
      </c>
      <c r="D119" s="20">
        <f t="shared" si="3"/>
        <v>0</v>
      </c>
      <c r="E119" s="27"/>
      <c r="F119" s="27"/>
      <c r="G119" s="27"/>
      <c r="H119" s="27"/>
      <c r="I119" s="27"/>
    </row>
    <row r="120" spans="1:9" x14ac:dyDescent="0.2">
      <c r="A120" s="45">
        <v>112</v>
      </c>
      <c r="B120" s="66" t="s">
        <v>220</v>
      </c>
      <c r="C120" s="10" t="s">
        <v>221</v>
      </c>
      <c r="D120" s="20">
        <f t="shared" si="3"/>
        <v>0</v>
      </c>
      <c r="E120" s="27"/>
      <c r="F120" s="27"/>
      <c r="G120" s="27"/>
      <c r="H120" s="27"/>
      <c r="I120" s="27"/>
    </row>
    <row r="121" spans="1:9" ht="24" x14ac:dyDescent="0.2">
      <c r="A121" s="45">
        <v>113</v>
      </c>
      <c r="B121" s="6" t="s">
        <v>222</v>
      </c>
      <c r="C121" s="17" t="s">
        <v>223</v>
      </c>
      <c r="D121" s="20">
        <f t="shared" si="3"/>
        <v>0</v>
      </c>
      <c r="E121" s="27"/>
      <c r="F121" s="27"/>
      <c r="G121" s="27"/>
      <c r="H121" s="27"/>
      <c r="I121" s="27"/>
    </row>
    <row r="122" spans="1:9" ht="24" x14ac:dyDescent="0.2">
      <c r="A122" s="45">
        <v>114</v>
      </c>
      <c r="B122" s="66" t="s">
        <v>224</v>
      </c>
      <c r="C122" s="10" t="s">
        <v>225</v>
      </c>
      <c r="D122" s="20">
        <f t="shared" si="3"/>
        <v>0</v>
      </c>
      <c r="E122" s="27"/>
      <c r="F122" s="27"/>
      <c r="G122" s="27"/>
      <c r="H122" s="27"/>
      <c r="I122" s="27"/>
    </row>
    <row r="123" spans="1:9" ht="13.5" customHeight="1" x14ac:dyDescent="0.2">
      <c r="A123" s="45">
        <v>115</v>
      </c>
      <c r="B123" s="66" t="s">
        <v>226</v>
      </c>
      <c r="C123" s="10" t="s">
        <v>227</v>
      </c>
      <c r="D123" s="20">
        <f t="shared" si="3"/>
        <v>0</v>
      </c>
      <c r="E123" s="27"/>
      <c r="F123" s="27"/>
      <c r="G123" s="27"/>
      <c r="H123" s="27"/>
      <c r="I123" s="27"/>
    </row>
    <row r="124" spans="1:9" x14ac:dyDescent="0.2">
      <c r="A124" s="45">
        <v>116</v>
      </c>
      <c r="B124" s="9" t="s">
        <v>228</v>
      </c>
      <c r="C124" s="10" t="s">
        <v>229</v>
      </c>
      <c r="D124" s="20">
        <f t="shared" si="3"/>
        <v>0</v>
      </c>
      <c r="E124" s="27"/>
      <c r="F124" s="27"/>
      <c r="G124" s="27"/>
      <c r="H124" s="27"/>
      <c r="I124" s="27"/>
    </row>
    <row r="125" spans="1:9" x14ac:dyDescent="0.2">
      <c r="A125" s="45">
        <v>117</v>
      </c>
      <c r="B125" s="9" t="s">
        <v>230</v>
      </c>
      <c r="C125" s="10" t="s">
        <v>231</v>
      </c>
      <c r="D125" s="20">
        <f t="shared" si="3"/>
        <v>0</v>
      </c>
      <c r="E125" s="27"/>
      <c r="F125" s="27"/>
      <c r="G125" s="27"/>
      <c r="H125" s="27"/>
      <c r="I125" s="27"/>
    </row>
    <row r="126" spans="1:9" x14ac:dyDescent="0.2">
      <c r="A126" s="45">
        <v>118</v>
      </c>
      <c r="B126" s="9" t="s">
        <v>232</v>
      </c>
      <c r="C126" s="10" t="s">
        <v>233</v>
      </c>
      <c r="D126" s="20">
        <f t="shared" si="3"/>
        <v>0</v>
      </c>
      <c r="E126" s="27"/>
      <c r="F126" s="27"/>
      <c r="G126" s="27"/>
      <c r="H126" s="27"/>
      <c r="I126" s="27"/>
    </row>
    <row r="127" spans="1:9" ht="12.75" customHeight="1" x14ac:dyDescent="0.2">
      <c r="A127" s="45">
        <v>119</v>
      </c>
      <c r="B127" s="6" t="s">
        <v>234</v>
      </c>
      <c r="C127" s="7" t="s">
        <v>235</v>
      </c>
      <c r="D127" s="20">
        <f t="shared" si="3"/>
        <v>48865392</v>
      </c>
      <c r="E127" s="27"/>
      <c r="F127" s="27"/>
      <c r="G127" s="27"/>
      <c r="H127" s="27"/>
      <c r="I127" s="27">
        <v>48865392</v>
      </c>
    </row>
    <row r="128" spans="1:9" x14ac:dyDescent="0.2">
      <c r="A128" s="45">
        <v>120</v>
      </c>
      <c r="B128" s="9" t="s">
        <v>236</v>
      </c>
      <c r="C128" s="7" t="s">
        <v>237</v>
      </c>
      <c r="D128" s="20">
        <f t="shared" si="3"/>
        <v>0</v>
      </c>
      <c r="E128" s="27"/>
      <c r="F128" s="27"/>
      <c r="G128" s="27"/>
      <c r="H128" s="27"/>
      <c r="I128" s="27"/>
    </row>
    <row r="129" spans="1:9" x14ac:dyDescent="0.2">
      <c r="A129" s="45">
        <v>121</v>
      </c>
      <c r="B129" s="66" t="s">
        <v>238</v>
      </c>
      <c r="C129" s="10" t="s">
        <v>239</v>
      </c>
      <c r="D129" s="20">
        <f t="shared" si="3"/>
        <v>237834511</v>
      </c>
      <c r="E129" s="27">
        <v>973950</v>
      </c>
      <c r="F129" s="27"/>
      <c r="G129" s="27"/>
      <c r="H129" s="27"/>
      <c r="I129" s="27">
        <v>236860561</v>
      </c>
    </row>
    <row r="130" spans="1:9" x14ac:dyDescent="0.2">
      <c r="A130" s="45">
        <v>122</v>
      </c>
      <c r="B130" s="66" t="s">
        <v>240</v>
      </c>
      <c r="C130" s="10" t="s">
        <v>241</v>
      </c>
      <c r="D130" s="20">
        <f t="shared" si="3"/>
        <v>0</v>
      </c>
      <c r="E130" s="27"/>
      <c r="F130" s="27"/>
      <c r="G130" s="27"/>
      <c r="H130" s="27"/>
      <c r="I130" s="27"/>
    </row>
    <row r="131" spans="1:9" x14ac:dyDescent="0.2">
      <c r="A131" s="45">
        <v>123</v>
      </c>
      <c r="B131" s="66" t="s">
        <v>242</v>
      </c>
      <c r="C131" s="10" t="s">
        <v>322</v>
      </c>
      <c r="D131" s="20">
        <f t="shared" si="3"/>
        <v>28996797</v>
      </c>
      <c r="E131" s="27"/>
      <c r="F131" s="27">
        <v>7910425</v>
      </c>
      <c r="G131" s="27">
        <v>12453574</v>
      </c>
      <c r="H131" s="27">
        <v>3116640</v>
      </c>
      <c r="I131" s="27">
        <v>5516158</v>
      </c>
    </row>
    <row r="132" spans="1:9" x14ac:dyDescent="0.2">
      <c r="A132" s="45">
        <v>124</v>
      </c>
      <c r="B132" s="66" t="s">
        <v>243</v>
      </c>
      <c r="C132" s="10" t="s">
        <v>244</v>
      </c>
      <c r="D132" s="20">
        <f t="shared" si="3"/>
        <v>0</v>
      </c>
      <c r="E132" s="27"/>
      <c r="F132" s="27"/>
      <c r="G132" s="27"/>
      <c r="H132" s="27"/>
      <c r="I132" s="27"/>
    </row>
    <row r="133" spans="1:9" ht="21.75" customHeight="1" x14ac:dyDescent="0.2">
      <c r="A133" s="45">
        <v>125</v>
      </c>
      <c r="B133" s="66" t="s">
        <v>245</v>
      </c>
      <c r="C133" s="10" t="s">
        <v>246</v>
      </c>
      <c r="D133" s="20">
        <f t="shared" si="3"/>
        <v>2903405</v>
      </c>
      <c r="E133" s="27"/>
      <c r="F133" s="27">
        <v>2903405</v>
      </c>
      <c r="G133" s="27"/>
      <c r="H133" s="27"/>
      <c r="I133" s="27"/>
    </row>
    <row r="134" spans="1:9" x14ac:dyDescent="0.2">
      <c r="A134" s="45">
        <v>126</v>
      </c>
      <c r="B134" s="6" t="s">
        <v>247</v>
      </c>
      <c r="C134" s="7" t="s">
        <v>248</v>
      </c>
      <c r="D134" s="20">
        <f t="shared" si="3"/>
        <v>21450688</v>
      </c>
      <c r="E134" s="27"/>
      <c r="F134" s="27">
        <v>574780</v>
      </c>
      <c r="G134" s="27"/>
      <c r="H134" s="27"/>
      <c r="I134" s="27">
        <v>20875908</v>
      </c>
    </row>
    <row r="135" spans="1:9" x14ac:dyDescent="0.2">
      <c r="A135" s="45">
        <v>127</v>
      </c>
      <c r="B135" s="66" t="s">
        <v>249</v>
      </c>
      <c r="C135" s="10" t="s">
        <v>250</v>
      </c>
      <c r="D135" s="20">
        <f t="shared" si="3"/>
        <v>0</v>
      </c>
      <c r="E135" s="27"/>
      <c r="F135" s="27"/>
      <c r="G135" s="27"/>
      <c r="H135" s="27"/>
      <c r="I135" s="27"/>
    </row>
    <row r="136" spans="1:9" x14ac:dyDescent="0.2">
      <c r="A136" s="45">
        <v>128</v>
      </c>
      <c r="B136" s="6" t="s">
        <v>251</v>
      </c>
      <c r="C136" s="10" t="s">
        <v>323</v>
      </c>
      <c r="D136" s="20">
        <f t="shared" si="3"/>
        <v>0</v>
      </c>
      <c r="E136" s="27"/>
      <c r="F136" s="27"/>
      <c r="G136" s="27"/>
      <c r="H136" s="27"/>
      <c r="I136" s="27"/>
    </row>
    <row r="137" spans="1:9" ht="11.25" customHeight="1" x14ac:dyDescent="0.2">
      <c r="A137" s="45">
        <v>129</v>
      </c>
      <c r="B137" s="11" t="s">
        <v>252</v>
      </c>
      <c r="C137" s="12" t="s">
        <v>253</v>
      </c>
      <c r="D137" s="20">
        <f t="shared" si="3"/>
        <v>0</v>
      </c>
      <c r="E137" s="27"/>
      <c r="F137" s="27"/>
      <c r="G137" s="27"/>
      <c r="H137" s="27"/>
      <c r="I137" s="27"/>
    </row>
    <row r="138" spans="1:9" x14ac:dyDescent="0.2">
      <c r="A138" s="45">
        <v>130</v>
      </c>
      <c r="B138" s="66" t="s">
        <v>254</v>
      </c>
      <c r="C138" s="10" t="s">
        <v>255</v>
      </c>
      <c r="D138" s="20">
        <f t="shared" ref="D138:D145" si="4">E138+F138+G138+H138+I138</f>
        <v>0</v>
      </c>
      <c r="E138" s="27"/>
      <c r="F138" s="27"/>
      <c r="G138" s="27"/>
      <c r="H138" s="27"/>
      <c r="I138" s="27"/>
    </row>
    <row r="139" spans="1:9" x14ac:dyDescent="0.2">
      <c r="A139" s="45">
        <v>131</v>
      </c>
      <c r="B139" s="66" t="s">
        <v>256</v>
      </c>
      <c r="C139" s="10" t="s">
        <v>257</v>
      </c>
      <c r="D139" s="20">
        <f>E139+F139+G139+H139+I139</f>
        <v>0</v>
      </c>
      <c r="E139" s="27"/>
      <c r="F139" s="27"/>
      <c r="G139" s="27"/>
      <c r="H139" s="27"/>
      <c r="I139" s="27"/>
    </row>
    <row r="140" spans="1:9" x14ac:dyDescent="0.2">
      <c r="A140" s="45">
        <v>132</v>
      </c>
      <c r="B140" s="66" t="s">
        <v>258</v>
      </c>
      <c r="C140" s="10" t="s">
        <v>259</v>
      </c>
      <c r="D140" s="20">
        <f t="shared" si="4"/>
        <v>0</v>
      </c>
      <c r="E140" s="27"/>
      <c r="F140" s="27"/>
      <c r="G140" s="27"/>
      <c r="H140" s="27"/>
      <c r="I140" s="27"/>
    </row>
    <row r="141" spans="1:9" ht="13.5" customHeight="1" x14ac:dyDescent="0.2">
      <c r="A141" s="45">
        <v>133</v>
      </c>
      <c r="B141" s="11" t="s">
        <v>260</v>
      </c>
      <c r="C141" s="12" t="s">
        <v>324</v>
      </c>
      <c r="D141" s="20">
        <f t="shared" si="4"/>
        <v>189995</v>
      </c>
      <c r="E141" s="27"/>
      <c r="F141" s="27">
        <v>189995</v>
      </c>
      <c r="G141" s="27"/>
      <c r="H141" s="27"/>
      <c r="I141" s="27"/>
    </row>
    <row r="142" spans="1:9" x14ac:dyDescent="0.2">
      <c r="A142" s="45">
        <v>134</v>
      </c>
      <c r="B142" s="9" t="s">
        <v>261</v>
      </c>
      <c r="C142" s="12" t="s">
        <v>262</v>
      </c>
      <c r="D142" s="20">
        <f t="shared" si="4"/>
        <v>569985</v>
      </c>
      <c r="E142" s="27"/>
      <c r="F142" s="27">
        <v>569985</v>
      </c>
      <c r="G142" s="27"/>
      <c r="H142" s="27"/>
      <c r="I142" s="27"/>
    </row>
    <row r="143" spans="1:9" x14ac:dyDescent="0.2">
      <c r="A143" s="45">
        <v>135</v>
      </c>
      <c r="B143" s="66" t="s">
        <v>263</v>
      </c>
      <c r="C143" s="10" t="s">
        <v>264</v>
      </c>
      <c r="D143" s="20">
        <f t="shared" si="4"/>
        <v>1899950</v>
      </c>
      <c r="E143" s="27"/>
      <c r="F143" s="27">
        <v>1899950</v>
      </c>
      <c r="G143" s="27"/>
      <c r="H143" s="27"/>
      <c r="I143" s="27"/>
    </row>
    <row r="144" spans="1:9" x14ac:dyDescent="0.2">
      <c r="A144" s="45">
        <v>136</v>
      </c>
      <c r="B144" s="6" t="s">
        <v>265</v>
      </c>
      <c r="C144" s="7" t="s">
        <v>266</v>
      </c>
      <c r="D144" s="20">
        <f t="shared" si="4"/>
        <v>0</v>
      </c>
      <c r="E144" s="27"/>
      <c r="F144" s="27"/>
      <c r="G144" s="27"/>
      <c r="H144" s="27"/>
      <c r="I144" s="27"/>
    </row>
    <row r="145" spans="1:9" ht="10.5" customHeight="1" x14ac:dyDescent="0.2">
      <c r="A145" s="45">
        <v>137</v>
      </c>
      <c r="B145" s="58" t="s">
        <v>267</v>
      </c>
      <c r="C145" s="53" t="s">
        <v>268</v>
      </c>
      <c r="D145" s="20">
        <f t="shared" si="4"/>
        <v>0</v>
      </c>
      <c r="E145" s="27"/>
      <c r="F145" s="27"/>
      <c r="G145" s="27"/>
      <c r="H145" s="27"/>
      <c r="I145" s="27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48"/>
  <sheetViews>
    <sheetView workbookViewId="0">
      <pane xSplit="3" ySplit="11" topLeftCell="M136" activePane="bottomRight" state="frozen"/>
      <selection pane="topRight" activeCell="D1" sqref="D1"/>
      <selection pane="bottomLeft" activeCell="A12" sqref="A12"/>
      <selection pane="bottomRight" activeCell="P4" sqref="P4"/>
    </sheetView>
  </sheetViews>
  <sheetFormatPr defaultRowHeight="12" x14ac:dyDescent="0.2"/>
  <cols>
    <col min="1" max="1" width="4.7109375" style="92" customWidth="1"/>
    <col min="2" max="2" width="9.28515625" style="92" customWidth="1"/>
    <col min="3" max="3" width="29.28515625" style="103" customWidth="1"/>
    <col min="4" max="4" width="12.85546875" style="103" customWidth="1"/>
    <col min="5" max="5" width="13" style="103" customWidth="1"/>
    <col min="6" max="6" width="10.7109375" style="103" customWidth="1"/>
    <col min="7" max="8" width="12.5703125" style="103" customWidth="1"/>
    <col min="9" max="9" width="9.85546875" style="103" customWidth="1"/>
    <col min="10" max="11" width="10.85546875" style="103" customWidth="1"/>
    <col min="12" max="12" width="11.7109375" style="103" customWidth="1"/>
    <col min="13" max="13" width="12.140625" style="91" customWidth="1"/>
    <col min="14" max="14" width="13.7109375" style="107" customWidth="1"/>
    <col min="15" max="15" width="13.42578125" style="107" customWidth="1"/>
    <col min="16" max="16" width="13.85546875" style="107" customWidth="1"/>
    <col min="17" max="17" width="14.5703125" style="96" customWidth="1"/>
    <col min="18" max="16384" width="9.140625" style="91"/>
  </cols>
  <sheetData>
    <row r="2" spans="1:17" ht="20.25" customHeight="1" x14ac:dyDescent="0.2">
      <c r="A2" s="228" t="s">
        <v>344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7" s="96" customFormat="1" x14ac:dyDescent="0.2">
      <c r="A3" s="107"/>
      <c r="B3" s="107"/>
      <c r="C3" s="182"/>
      <c r="D3" s="182"/>
      <c r="E3" s="182"/>
      <c r="F3" s="182"/>
      <c r="G3" s="182"/>
      <c r="H3" s="182"/>
      <c r="I3" s="182"/>
      <c r="J3" s="182"/>
      <c r="K3" s="182"/>
      <c r="L3" s="182"/>
      <c r="N3" s="107"/>
      <c r="O3" s="107"/>
      <c r="P3" s="107"/>
    </row>
    <row r="4" spans="1:17" s="188" customFormat="1" ht="12.75" thickBot="1" x14ac:dyDescent="0.25">
      <c r="A4" s="187"/>
      <c r="B4" s="187"/>
      <c r="C4" s="189"/>
      <c r="D4" s="190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72" t="s">
        <v>293</v>
      </c>
    </row>
    <row r="5" spans="1:17" s="94" customFormat="1" ht="17.25" customHeight="1" x14ac:dyDescent="0.2">
      <c r="A5" s="230" t="s">
        <v>0</v>
      </c>
      <c r="B5" s="233" t="s">
        <v>1</v>
      </c>
      <c r="C5" s="236" t="s">
        <v>2</v>
      </c>
      <c r="D5" s="245" t="s">
        <v>345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25" t="s">
        <v>394</v>
      </c>
      <c r="Q5" s="186"/>
    </row>
    <row r="6" spans="1:17" ht="26.25" customHeight="1" x14ac:dyDescent="0.2">
      <c r="A6" s="231"/>
      <c r="B6" s="234"/>
      <c r="C6" s="237"/>
      <c r="D6" s="250" t="s">
        <v>290</v>
      </c>
      <c r="E6" s="239" t="s">
        <v>346</v>
      </c>
      <c r="F6" s="239" t="s">
        <v>340</v>
      </c>
      <c r="G6" s="239" t="s">
        <v>341</v>
      </c>
      <c r="H6" s="239"/>
      <c r="I6" s="239"/>
      <c r="J6" s="239"/>
      <c r="K6" s="239"/>
      <c r="L6" s="239" t="s">
        <v>342</v>
      </c>
      <c r="M6" s="240"/>
      <c r="N6" s="240"/>
      <c r="O6" s="241"/>
      <c r="P6" s="226"/>
    </row>
    <row r="7" spans="1:17" ht="28.5" customHeight="1" x14ac:dyDescent="0.2">
      <c r="A7" s="231"/>
      <c r="B7" s="234"/>
      <c r="C7" s="237"/>
      <c r="D7" s="250"/>
      <c r="E7" s="239"/>
      <c r="F7" s="239"/>
      <c r="G7" s="239" t="s">
        <v>270</v>
      </c>
      <c r="H7" s="239" t="s">
        <v>337</v>
      </c>
      <c r="I7" s="239" t="s">
        <v>338</v>
      </c>
      <c r="J7" s="239" t="s">
        <v>339</v>
      </c>
      <c r="K7" s="239"/>
      <c r="L7" s="239" t="s">
        <v>270</v>
      </c>
      <c r="M7" s="239" t="s">
        <v>337</v>
      </c>
      <c r="N7" s="243" t="s">
        <v>339</v>
      </c>
      <c r="O7" s="244"/>
      <c r="P7" s="226"/>
    </row>
    <row r="8" spans="1:17" ht="110.25" customHeight="1" thickBot="1" x14ac:dyDescent="0.25">
      <c r="A8" s="232"/>
      <c r="B8" s="235"/>
      <c r="C8" s="238"/>
      <c r="D8" s="251"/>
      <c r="E8" s="242"/>
      <c r="F8" s="242"/>
      <c r="G8" s="242"/>
      <c r="H8" s="242"/>
      <c r="I8" s="242"/>
      <c r="J8" s="192" t="s">
        <v>347</v>
      </c>
      <c r="K8" s="192" t="s">
        <v>348</v>
      </c>
      <c r="L8" s="242"/>
      <c r="M8" s="242"/>
      <c r="N8" s="194" t="s">
        <v>349</v>
      </c>
      <c r="O8" s="195" t="s">
        <v>350</v>
      </c>
      <c r="P8" s="227"/>
    </row>
    <row r="9" spans="1:17" s="94" customFormat="1" x14ac:dyDescent="0.2">
      <c r="A9" s="252" t="s">
        <v>270</v>
      </c>
      <c r="B9" s="253"/>
      <c r="C9" s="254"/>
      <c r="D9" s="196">
        <f>D10+D11</f>
        <v>1344436910</v>
      </c>
      <c r="E9" s="197">
        <f t="shared" ref="E9:P9" si="0">E10+E11</f>
        <v>167746963</v>
      </c>
      <c r="F9" s="197">
        <f t="shared" si="0"/>
        <v>75396000</v>
      </c>
      <c r="G9" s="197">
        <f t="shared" si="0"/>
        <v>200733360</v>
      </c>
      <c r="H9" s="197">
        <f t="shared" si="0"/>
        <v>50773566</v>
      </c>
      <c r="I9" s="197">
        <f t="shared" si="0"/>
        <v>7199981</v>
      </c>
      <c r="J9" s="197">
        <f t="shared" si="0"/>
        <v>128785095</v>
      </c>
      <c r="K9" s="197">
        <f t="shared" si="0"/>
        <v>13974718</v>
      </c>
      <c r="L9" s="197">
        <f t="shared" si="0"/>
        <v>900561089</v>
      </c>
      <c r="M9" s="197">
        <f t="shared" si="0"/>
        <v>786024356</v>
      </c>
      <c r="N9" s="197">
        <f t="shared" si="0"/>
        <v>64669901</v>
      </c>
      <c r="O9" s="198">
        <f t="shared" si="0"/>
        <v>49866832</v>
      </c>
      <c r="P9" s="183">
        <f t="shared" si="0"/>
        <v>19961155</v>
      </c>
      <c r="Q9" s="185"/>
    </row>
    <row r="10" spans="1:17" s="94" customFormat="1" ht="12.75" customHeight="1" x14ac:dyDescent="0.2">
      <c r="A10" s="248" t="s">
        <v>269</v>
      </c>
      <c r="B10" s="249"/>
      <c r="C10" s="249"/>
      <c r="D10" s="165">
        <f>E10+F10+G10+L10-502</f>
        <v>32001389</v>
      </c>
      <c r="E10" s="162">
        <v>0</v>
      </c>
      <c r="F10" s="163">
        <v>0</v>
      </c>
      <c r="G10" s="162">
        <f t="shared" ref="G10" si="1">SUM(H10:K10)</f>
        <v>0</v>
      </c>
      <c r="H10" s="163">
        <v>0</v>
      </c>
      <c r="I10" s="163">
        <v>0</v>
      </c>
      <c r="J10" s="163">
        <v>0</v>
      </c>
      <c r="K10" s="163">
        <v>0</v>
      </c>
      <c r="L10" s="162">
        <f t="shared" ref="L10" si="2">M10+N10+O10</f>
        <v>32001891</v>
      </c>
      <c r="M10" s="163">
        <f>25687035+1039</f>
        <v>25688074</v>
      </c>
      <c r="N10" s="163">
        <v>30</v>
      </c>
      <c r="O10" s="164">
        <f>6313720+67</f>
        <v>6313787</v>
      </c>
      <c r="P10" s="199"/>
      <c r="Q10" s="186"/>
    </row>
    <row r="11" spans="1:17" ht="12.75" customHeight="1" x14ac:dyDescent="0.2">
      <c r="A11" s="248" t="s">
        <v>313</v>
      </c>
      <c r="B11" s="249"/>
      <c r="C11" s="249"/>
      <c r="D11" s="165">
        <f t="shared" ref="D11:O11" si="3">SUM(D12:D148)</f>
        <v>1312435521</v>
      </c>
      <c r="E11" s="162">
        <f t="shared" si="3"/>
        <v>167746963</v>
      </c>
      <c r="F11" s="162">
        <f t="shared" si="3"/>
        <v>75396000</v>
      </c>
      <c r="G11" s="162">
        <f t="shared" si="3"/>
        <v>200733360</v>
      </c>
      <c r="H11" s="162">
        <f t="shared" si="3"/>
        <v>50773566</v>
      </c>
      <c r="I11" s="162">
        <f t="shared" si="3"/>
        <v>7199981</v>
      </c>
      <c r="J11" s="162">
        <f t="shared" si="3"/>
        <v>128785095</v>
      </c>
      <c r="K11" s="162">
        <f t="shared" si="3"/>
        <v>13974718</v>
      </c>
      <c r="L11" s="162">
        <f t="shared" si="3"/>
        <v>868559198</v>
      </c>
      <c r="M11" s="162">
        <f t="shared" si="3"/>
        <v>760336282</v>
      </c>
      <c r="N11" s="162">
        <f t="shared" si="3"/>
        <v>64669871</v>
      </c>
      <c r="O11" s="184">
        <f t="shared" si="3"/>
        <v>43553045</v>
      </c>
      <c r="P11" s="200">
        <f t="shared" ref="P11" si="4">SUM(P12:P148)</f>
        <v>19961155</v>
      </c>
    </row>
    <row r="12" spans="1:17" ht="12" customHeight="1" x14ac:dyDescent="0.2">
      <c r="A12" s="166">
        <v>1</v>
      </c>
      <c r="B12" s="100" t="s">
        <v>3</v>
      </c>
      <c r="C12" s="167" t="s">
        <v>4</v>
      </c>
      <c r="D12" s="168">
        <f t="shared" ref="D12:D75" si="5">E12+F12+G12+L12</f>
        <v>9270038</v>
      </c>
      <c r="E12" s="169"/>
      <c r="F12" s="169"/>
      <c r="G12" s="169">
        <f>SUM(H12:K12)</f>
        <v>707692</v>
      </c>
      <c r="H12" s="169"/>
      <c r="I12" s="169"/>
      <c r="J12" s="169">
        <v>707692</v>
      </c>
      <c r="K12" s="169"/>
      <c r="L12" s="169">
        <f>SUM(M12:O12)</f>
        <v>8562346</v>
      </c>
      <c r="M12" s="169">
        <v>8562346</v>
      </c>
      <c r="N12" s="170"/>
      <c r="O12" s="171"/>
      <c r="P12" s="201">
        <v>362068</v>
      </c>
    </row>
    <row r="13" spans="1:17" x14ac:dyDescent="0.2">
      <c r="A13" s="166">
        <v>2</v>
      </c>
      <c r="B13" s="112" t="s">
        <v>5</v>
      </c>
      <c r="C13" s="167" t="s">
        <v>6</v>
      </c>
      <c r="D13" s="168">
        <f t="shared" si="5"/>
        <v>10910165</v>
      </c>
      <c r="E13" s="169"/>
      <c r="F13" s="169"/>
      <c r="G13" s="169">
        <f t="shared" ref="G13:G76" si="6">SUM(H13:K13)</f>
        <v>1033282</v>
      </c>
      <c r="H13" s="169"/>
      <c r="I13" s="169"/>
      <c r="J13" s="169">
        <v>1033282</v>
      </c>
      <c r="K13" s="169"/>
      <c r="L13" s="169">
        <f t="shared" ref="L13:L76" si="7">SUM(M13:O13)</f>
        <v>9876883</v>
      </c>
      <c r="M13" s="170">
        <v>8562346</v>
      </c>
      <c r="N13" s="170">
        <v>871237</v>
      </c>
      <c r="O13" s="171">
        <v>443300</v>
      </c>
      <c r="P13" s="201">
        <v>360200</v>
      </c>
    </row>
    <row r="14" spans="1:17" x14ac:dyDescent="0.2">
      <c r="A14" s="166">
        <v>3</v>
      </c>
      <c r="B14" s="113" t="s">
        <v>7</v>
      </c>
      <c r="C14" s="167" t="s">
        <v>8</v>
      </c>
      <c r="D14" s="168">
        <f t="shared" si="5"/>
        <v>18391861</v>
      </c>
      <c r="E14" s="169"/>
      <c r="F14" s="169"/>
      <c r="G14" s="169">
        <f t="shared" si="6"/>
        <v>2702530</v>
      </c>
      <c r="H14" s="169"/>
      <c r="I14" s="169"/>
      <c r="J14" s="169">
        <v>2702530</v>
      </c>
      <c r="K14" s="169"/>
      <c r="L14" s="169">
        <f t="shared" si="7"/>
        <v>15689331</v>
      </c>
      <c r="M14" s="170">
        <v>13699752</v>
      </c>
      <c r="N14" s="170">
        <v>986670</v>
      </c>
      <c r="O14" s="171">
        <v>1002909</v>
      </c>
      <c r="P14" s="201">
        <v>270149</v>
      </c>
    </row>
    <row r="15" spans="1:17" ht="14.25" customHeight="1" x14ac:dyDescent="0.2">
      <c r="A15" s="166">
        <v>4</v>
      </c>
      <c r="B15" s="100" t="s">
        <v>9</v>
      </c>
      <c r="C15" s="167" t="s">
        <v>10</v>
      </c>
      <c r="D15" s="168">
        <f t="shared" si="5"/>
        <v>9872144</v>
      </c>
      <c r="E15" s="169"/>
      <c r="F15" s="169"/>
      <c r="G15" s="169">
        <f t="shared" si="6"/>
        <v>806369</v>
      </c>
      <c r="H15" s="169"/>
      <c r="I15" s="169"/>
      <c r="J15" s="169">
        <v>806369</v>
      </c>
      <c r="K15" s="169"/>
      <c r="L15" s="169">
        <f t="shared" si="7"/>
        <v>9065775</v>
      </c>
      <c r="M15" s="170">
        <v>8562346</v>
      </c>
      <c r="N15" s="170">
        <v>503429</v>
      </c>
      <c r="O15" s="171"/>
      <c r="P15" s="201">
        <v>470892</v>
      </c>
    </row>
    <row r="16" spans="1:17" ht="12" customHeight="1" x14ac:dyDescent="0.2">
      <c r="A16" s="166">
        <v>5</v>
      </c>
      <c r="B16" s="100" t="s">
        <v>11</v>
      </c>
      <c r="C16" s="167" t="s">
        <v>12</v>
      </c>
      <c r="D16" s="168">
        <f t="shared" si="5"/>
        <v>9217439</v>
      </c>
      <c r="E16" s="169"/>
      <c r="F16" s="169"/>
      <c r="G16" s="169">
        <f t="shared" si="6"/>
        <v>655093</v>
      </c>
      <c r="H16" s="169"/>
      <c r="I16" s="169"/>
      <c r="J16" s="169">
        <v>655093</v>
      </c>
      <c r="K16" s="169"/>
      <c r="L16" s="169">
        <f t="shared" si="7"/>
        <v>8562346</v>
      </c>
      <c r="M16" s="170">
        <v>8562346</v>
      </c>
      <c r="N16" s="170"/>
      <c r="O16" s="171"/>
      <c r="P16" s="201">
        <v>371455</v>
      </c>
    </row>
    <row r="17" spans="1:16" x14ac:dyDescent="0.2">
      <c r="A17" s="166">
        <v>6</v>
      </c>
      <c r="B17" s="113" t="s">
        <v>13</v>
      </c>
      <c r="C17" s="167" t="s">
        <v>14</v>
      </c>
      <c r="D17" s="168">
        <f t="shared" si="5"/>
        <v>34842716</v>
      </c>
      <c r="E17" s="169"/>
      <c r="F17" s="169"/>
      <c r="G17" s="169">
        <f t="shared" si="6"/>
        <v>10557267</v>
      </c>
      <c r="H17" s="169"/>
      <c r="I17" s="169">
        <v>3003543</v>
      </c>
      <c r="J17" s="169">
        <v>7451627</v>
      </c>
      <c r="K17" s="169">
        <v>102097</v>
      </c>
      <c r="L17" s="169">
        <f t="shared" si="7"/>
        <v>24285449</v>
      </c>
      <c r="M17" s="170">
        <v>20121511</v>
      </c>
      <c r="N17" s="170">
        <v>1848688</v>
      </c>
      <c r="O17" s="171">
        <v>2315250</v>
      </c>
      <c r="P17" s="201">
        <v>22512</v>
      </c>
    </row>
    <row r="18" spans="1:16" x14ac:dyDescent="0.2">
      <c r="A18" s="166">
        <v>7</v>
      </c>
      <c r="B18" s="100" t="s">
        <v>15</v>
      </c>
      <c r="C18" s="167" t="s">
        <v>16</v>
      </c>
      <c r="D18" s="168">
        <f t="shared" si="5"/>
        <v>12600786</v>
      </c>
      <c r="E18" s="169"/>
      <c r="F18" s="169"/>
      <c r="G18" s="169">
        <f t="shared" si="6"/>
        <v>1447116</v>
      </c>
      <c r="H18" s="169"/>
      <c r="I18" s="169"/>
      <c r="J18" s="169">
        <v>1447116</v>
      </c>
      <c r="K18" s="169"/>
      <c r="L18" s="169">
        <f t="shared" si="7"/>
        <v>11153670</v>
      </c>
      <c r="M18" s="170">
        <v>8562346</v>
      </c>
      <c r="N18" s="170">
        <v>1498438</v>
      </c>
      <c r="O18" s="171">
        <v>1092886</v>
      </c>
      <c r="P18" s="201">
        <v>300178</v>
      </c>
    </row>
    <row r="19" spans="1:16" x14ac:dyDescent="0.2">
      <c r="A19" s="166">
        <v>8</v>
      </c>
      <c r="B19" s="113" t="s">
        <v>17</v>
      </c>
      <c r="C19" s="167" t="s">
        <v>18</v>
      </c>
      <c r="D19" s="168">
        <f t="shared" si="5"/>
        <v>9399578</v>
      </c>
      <c r="E19" s="169"/>
      <c r="F19" s="169"/>
      <c r="G19" s="169">
        <f t="shared" si="6"/>
        <v>837232</v>
      </c>
      <c r="H19" s="169"/>
      <c r="I19" s="169"/>
      <c r="J19" s="169">
        <v>837232</v>
      </c>
      <c r="K19" s="169"/>
      <c r="L19" s="169">
        <f t="shared" si="7"/>
        <v>8562346</v>
      </c>
      <c r="M19" s="170">
        <v>8562346</v>
      </c>
      <c r="N19" s="170"/>
      <c r="O19" s="171"/>
      <c r="P19" s="201">
        <v>332078</v>
      </c>
    </row>
    <row r="20" spans="1:16" x14ac:dyDescent="0.2">
      <c r="A20" s="166">
        <v>9</v>
      </c>
      <c r="B20" s="113" t="s">
        <v>19</v>
      </c>
      <c r="C20" s="167" t="s">
        <v>20</v>
      </c>
      <c r="D20" s="168">
        <f t="shared" si="5"/>
        <v>6073992</v>
      </c>
      <c r="E20" s="169"/>
      <c r="F20" s="169"/>
      <c r="G20" s="169">
        <f t="shared" si="6"/>
        <v>1010243</v>
      </c>
      <c r="H20" s="169"/>
      <c r="I20" s="169"/>
      <c r="J20" s="169">
        <v>1010243</v>
      </c>
      <c r="K20" s="169"/>
      <c r="L20" s="169">
        <f t="shared" si="7"/>
        <v>5063749</v>
      </c>
      <c r="M20" s="170">
        <v>4281172</v>
      </c>
      <c r="N20" s="170">
        <v>549955</v>
      </c>
      <c r="O20" s="171">
        <v>232622</v>
      </c>
      <c r="P20" s="201">
        <v>495274</v>
      </c>
    </row>
    <row r="21" spans="1:16" x14ac:dyDescent="0.2">
      <c r="A21" s="166">
        <v>10</v>
      </c>
      <c r="B21" s="113" t="s">
        <v>21</v>
      </c>
      <c r="C21" s="167" t="s">
        <v>22</v>
      </c>
      <c r="D21" s="168">
        <f t="shared" si="5"/>
        <v>9276993</v>
      </c>
      <c r="E21" s="169"/>
      <c r="F21" s="169"/>
      <c r="G21" s="169">
        <f t="shared" si="6"/>
        <v>714647</v>
      </c>
      <c r="H21" s="169"/>
      <c r="I21" s="169"/>
      <c r="J21" s="169">
        <v>714647</v>
      </c>
      <c r="K21" s="169"/>
      <c r="L21" s="169">
        <f t="shared" si="7"/>
        <v>8562346</v>
      </c>
      <c r="M21" s="170">
        <v>8562346</v>
      </c>
      <c r="N21" s="170"/>
      <c r="O21" s="171"/>
      <c r="P21" s="201">
        <v>342397</v>
      </c>
    </row>
    <row r="22" spans="1:16" x14ac:dyDescent="0.2">
      <c r="A22" s="166">
        <v>11</v>
      </c>
      <c r="B22" s="113" t="s">
        <v>23</v>
      </c>
      <c r="C22" s="167" t="s">
        <v>24</v>
      </c>
      <c r="D22" s="168">
        <f t="shared" si="5"/>
        <v>9290469</v>
      </c>
      <c r="E22" s="169"/>
      <c r="F22" s="169"/>
      <c r="G22" s="169">
        <f t="shared" si="6"/>
        <v>728123</v>
      </c>
      <c r="H22" s="169"/>
      <c r="I22" s="169"/>
      <c r="J22" s="169">
        <v>728123</v>
      </c>
      <c r="K22" s="169"/>
      <c r="L22" s="169">
        <f t="shared" si="7"/>
        <v>8562346</v>
      </c>
      <c r="M22" s="170">
        <v>8562346</v>
      </c>
      <c r="N22" s="170"/>
      <c r="O22" s="171"/>
      <c r="P22" s="201">
        <v>348942</v>
      </c>
    </row>
    <row r="23" spans="1:16" x14ac:dyDescent="0.2">
      <c r="A23" s="166">
        <v>12</v>
      </c>
      <c r="B23" s="113" t="s">
        <v>25</v>
      </c>
      <c r="C23" s="167" t="s">
        <v>26</v>
      </c>
      <c r="D23" s="168">
        <f t="shared" si="5"/>
        <v>10642730</v>
      </c>
      <c r="E23" s="169"/>
      <c r="F23" s="169"/>
      <c r="G23" s="169">
        <f t="shared" si="6"/>
        <v>1138045</v>
      </c>
      <c r="H23" s="169"/>
      <c r="I23" s="169"/>
      <c r="J23" s="169">
        <v>1138045</v>
      </c>
      <c r="K23" s="169"/>
      <c r="L23" s="169">
        <f t="shared" si="7"/>
        <v>9504685</v>
      </c>
      <c r="M23" s="170">
        <v>8562346</v>
      </c>
      <c r="N23" s="170">
        <v>942339</v>
      </c>
      <c r="O23" s="171"/>
      <c r="P23" s="201">
        <v>478409</v>
      </c>
    </row>
    <row r="24" spans="1:16" x14ac:dyDescent="0.2">
      <c r="A24" s="166">
        <v>13</v>
      </c>
      <c r="B24" s="99" t="s">
        <v>390</v>
      </c>
      <c r="C24" s="167" t="s">
        <v>356</v>
      </c>
      <c r="D24" s="168">
        <f t="shared" si="5"/>
        <v>0</v>
      </c>
      <c r="E24" s="169"/>
      <c r="F24" s="169"/>
      <c r="G24" s="169">
        <f t="shared" si="6"/>
        <v>0</v>
      </c>
      <c r="H24" s="169"/>
      <c r="I24" s="169"/>
      <c r="J24" s="169"/>
      <c r="K24" s="169"/>
      <c r="L24" s="169">
        <f t="shared" si="7"/>
        <v>0</v>
      </c>
      <c r="M24" s="170"/>
      <c r="N24" s="170"/>
      <c r="O24" s="171"/>
      <c r="P24" s="201">
        <v>0</v>
      </c>
    </row>
    <row r="25" spans="1:16" ht="15" customHeight="1" x14ac:dyDescent="0.2">
      <c r="A25" s="166">
        <v>14</v>
      </c>
      <c r="B25" s="100" t="s">
        <v>27</v>
      </c>
      <c r="C25" s="167" t="s">
        <v>28</v>
      </c>
      <c r="D25" s="168">
        <f t="shared" si="5"/>
        <v>0</v>
      </c>
      <c r="E25" s="169"/>
      <c r="F25" s="169"/>
      <c r="G25" s="169">
        <f t="shared" si="6"/>
        <v>0</v>
      </c>
      <c r="H25" s="169"/>
      <c r="I25" s="169"/>
      <c r="J25" s="169"/>
      <c r="K25" s="169"/>
      <c r="L25" s="169">
        <f t="shared" si="7"/>
        <v>0</v>
      </c>
      <c r="M25" s="170"/>
      <c r="N25" s="170"/>
      <c r="O25" s="171"/>
      <c r="P25" s="201">
        <v>0</v>
      </c>
    </row>
    <row r="26" spans="1:16" x14ac:dyDescent="0.2">
      <c r="A26" s="166">
        <v>15</v>
      </c>
      <c r="B26" s="113" t="s">
        <v>29</v>
      </c>
      <c r="C26" s="167" t="s">
        <v>30</v>
      </c>
      <c r="D26" s="168">
        <f t="shared" si="5"/>
        <v>9901201</v>
      </c>
      <c r="E26" s="169"/>
      <c r="F26" s="169"/>
      <c r="G26" s="169">
        <f t="shared" si="6"/>
        <v>1338855</v>
      </c>
      <c r="H26" s="169"/>
      <c r="I26" s="169"/>
      <c r="J26" s="169">
        <v>1187600</v>
      </c>
      <c r="K26" s="169">
        <v>151255</v>
      </c>
      <c r="L26" s="169">
        <f t="shared" si="7"/>
        <v>8562346</v>
      </c>
      <c r="M26" s="170">
        <v>8562346</v>
      </c>
      <c r="N26" s="170"/>
      <c r="O26" s="171"/>
      <c r="P26" s="201">
        <v>339516</v>
      </c>
    </row>
    <row r="27" spans="1:16" x14ac:dyDescent="0.2">
      <c r="A27" s="166">
        <v>16</v>
      </c>
      <c r="B27" s="113" t="s">
        <v>31</v>
      </c>
      <c r="C27" s="167" t="s">
        <v>32</v>
      </c>
      <c r="D27" s="168">
        <f t="shared" si="5"/>
        <v>10479373</v>
      </c>
      <c r="E27" s="169"/>
      <c r="F27" s="169"/>
      <c r="G27" s="169">
        <f t="shared" si="6"/>
        <v>1917027</v>
      </c>
      <c r="H27" s="169"/>
      <c r="I27" s="169"/>
      <c r="J27" s="169">
        <v>1917027</v>
      </c>
      <c r="K27" s="169"/>
      <c r="L27" s="169">
        <f t="shared" si="7"/>
        <v>8562346</v>
      </c>
      <c r="M27" s="170">
        <v>8562346</v>
      </c>
      <c r="N27" s="170"/>
      <c r="O27" s="171"/>
      <c r="P27" s="201">
        <v>652860</v>
      </c>
    </row>
    <row r="28" spans="1:16" x14ac:dyDescent="0.2">
      <c r="A28" s="166">
        <v>17</v>
      </c>
      <c r="B28" s="113" t="s">
        <v>33</v>
      </c>
      <c r="C28" s="167" t="s">
        <v>34</v>
      </c>
      <c r="D28" s="168">
        <f t="shared" si="5"/>
        <v>13056428</v>
      </c>
      <c r="E28" s="169"/>
      <c r="F28" s="169"/>
      <c r="G28" s="169">
        <f t="shared" si="6"/>
        <v>1932242</v>
      </c>
      <c r="H28" s="169"/>
      <c r="I28" s="169"/>
      <c r="J28" s="169">
        <v>1932242</v>
      </c>
      <c r="K28" s="169"/>
      <c r="L28" s="169">
        <f t="shared" si="7"/>
        <v>11124186</v>
      </c>
      <c r="M28" s="170">
        <v>9418580</v>
      </c>
      <c r="N28" s="170">
        <v>950680</v>
      </c>
      <c r="O28" s="171">
        <v>754926</v>
      </c>
      <c r="P28" s="201">
        <v>641604</v>
      </c>
    </row>
    <row r="29" spans="1:16" x14ac:dyDescent="0.2">
      <c r="A29" s="166">
        <v>18</v>
      </c>
      <c r="B29" s="113" t="s">
        <v>35</v>
      </c>
      <c r="C29" s="167" t="s">
        <v>36</v>
      </c>
      <c r="D29" s="168">
        <f t="shared" si="5"/>
        <v>25609579</v>
      </c>
      <c r="E29" s="169"/>
      <c r="F29" s="169"/>
      <c r="G29" s="169">
        <f t="shared" si="6"/>
        <v>5691767</v>
      </c>
      <c r="H29" s="169"/>
      <c r="I29" s="169">
        <v>1203547</v>
      </c>
      <c r="J29" s="169">
        <v>4386123</v>
      </c>
      <c r="K29" s="169">
        <v>102097</v>
      </c>
      <c r="L29" s="169">
        <f t="shared" si="7"/>
        <v>19917812</v>
      </c>
      <c r="M29" s="170">
        <v>15840338</v>
      </c>
      <c r="N29" s="170">
        <v>2027764</v>
      </c>
      <c r="O29" s="171">
        <v>2049710</v>
      </c>
      <c r="P29" s="201">
        <v>448374</v>
      </c>
    </row>
    <row r="30" spans="1:16" x14ac:dyDescent="0.2">
      <c r="A30" s="166">
        <v>19</v>
      </c>
      <c r="B30" s="100" t="s">
        <v>37</v>
      </c>
      <c r="C30" s="167" t="s">
        <v>38</v>
      </c>
      <c r="D30" s="168">
        <f t="shared" si="5"/>
        <v>5577238</v>
      </c>
      <c r="E30" s="169"/>
      <c r="F30" s="169"/>
      <c r="G30" s="169">
        <f t="shared" si="6"/>
        <v>456870</v>
      </c>
      <c r="H30" s="169"/>
      <c r="I30" s="169"/>
      <c r="J30" s="169">
        <v>456870</v>
      </c>
      <c r="K30" s="169"/>
      <c r="L30" s="169">
        <f t="shared" si="7"/>
        <v>5120368</v>
      </c>
      <c r="M30" s="170">
        <v>4281172</v>
      </c>
      <c r="N30" s="170">
        <v>615352</v>
      </c>
      <c r="O30" s="171">
        <v>223844</v>
      </c>
      <c r="P30" s="201">
        <v>281404</v>
      </c>
    </row>
    <row r="31" spans="1:16" x14ac:dyDescent="0.2">
      <c r="A31" s="166">
        <v>20</v>
      </c>
      <c r="B31" s="100" t="s">
        <v>39</v>
      </c>
      <c r="C31" s="167" t="s">
        <v>40</v>
      </c>
      <c r="D31" s="168">
        <f t="shared" si="5"/>
        <v>10596740</v>
      </c>
      <c r="E31" s="169"/>
      <c r="F31" s="169"/>
      <c r="G31" s="169">
        <f t="shared" si="6"/>
        <v>856359</v>
      </c>
      <c r="H31" s="169"/>
      <c r="I31" s="169"/>
      <c r="J31" s="169">
        <v>856359</v>
      </c>
      <c r="K31" s="169"/>
      <c r="L31" s="169">
        <f t="shared" si="7"/>
        <v>9740381</v>
      </c>
      <c r="M31" s="170">
        <v>8562346</v>
      </c>
      <c r="N31" s="170">
        <v>596479</v>
      </c>
      <c r="O31" s="171">
        <v>581556</v>
      </c>
      <c r="P31" s="201">
        <v>273878</v>
      </c>
    </row>
    <row r="32" spans="1:16" x14ac:dyDescent="0.2">
      <c r="A32" s="166">
        <v>21</v>
      </c>
      <c r="B32" s="100" t="s">
        <v>41</v>
      </c>
      <c r="C32" s="167" t="s">
        <v>42</v>
      </c>
      <c r="D32" s="168">
        <f t="shared" si="5"/>
        <v>14561306</v>
      </c>
      <c r="E32" s="169"/>
      <c r="F32" s="169"/>
      <c r="G32" s="169">
        <f t="shared" si="6"/>
        <v>3316781</v>
      </c>
      <c r="H32" s="169"/>
      <c r="I32" s="169">
        <v>298224</v>
      </c>
      <c r="J32" s="169">
        <v>3018557</v>
      </c>
      <c r="K32" s="169"/>
      <c r="L32" s="169">
        <f t="shared" si="7"/>
        <v>11244525</v>
      </c>
      <c r="M32" s="170">
        <v>8562346</v>
      </c>
      <c r="N32" s="170">
        <v>1742911</v>
      </c>
      <c r="O32" s="171">
        <v>939268</v>
      </c>
      <c r="P32" s="201">
        <v>472761</v>
      </c>
    </row>
    <row r="33" spans="1:16" x14ac:dyDescent="0.2">
      <c r="A33" s="166">
        <v>22</v>
      </c>
      <c r="B33" s="100" t="s">
        <v>43</v>
      </c>
      <c r="C33" s="167" t="s">
        <v>44</v>
      </c>
      <c r="D33" s="168">
        <f t="shared" si="5"/>
        <v>17425166</v>
      </c>
      <c r="E33" s="169"/>
      <c r="F33" s="169"/>
      <c r="G33" s="169">
        <f t="shared" si="6"/>
        <v>1359249</v>
      </c>
      <c r="H33" s="169"/>
      <c r="I33" s="169"/>
      <c r="J33" s="169">
        <v>1257152</v>
      </c>
      <c r="K33" s="169">
        <v>102097</v>
      </c>
      <c r="L33" s="169">
        <f t="shared" si="7"/>
        <v>16065917</v>
      </c>
      <c r="M33" s="170">
        <v>13699752</v>
      </c>
      <c r="N33" s="170">
        <v>1554181</v>
      </c>
      <c r="O33" s="171">
        <v>811984</v>
      </c>
      <c r="P33" s="201">
        <v>11256</v>
      </c>
    </row>
    <row r="34" spans="1:16" x14ac:dyDescent="0.2">
      <c r="A34" s="166">
        <v>23</v>
      </c>
      <c r="B34" s="113" t="s">
        <v>45</v>
      </c>
      <c r="C34" s="167" t="s">
        <v>46</v>
      </c>
      <c r="D34" s="168">
        <f t="shared" si="5"/>
        <v>0</v>
      </c>
      <c r="E34" s="169"/>
      <c r="F34" s="169"/>
      <c r="G34" s="169">
        <f t="shared" si="6"/>
        <v>0</v>
      </c>
      <c r="H34" s="169"/>
      <c r="I34" s="169"/>
      <c r="J34" s="169"/>
      <c r="K34" s="169"/>
      <c r="L34" s="169">
        <f t="shared" si="7"/>
        <v>0</v>
      </c>
      <c r="M34" s="170"/>
      <c r="N34" s="170"/>
      <c r="O34" s="171"/>
      <c r="P34" s="201">
        <v>0</v>
      </c>
    </row>
    <row r="35" spans="1:16" ht="12" customHeight="1" x14ac:dyDescent="0.2">
      <c r="A35" s="166">
        <v>24</v>
      </c>
      <c r="B35" s="113" t="s">
        <v>47</v>
      </c>
      <c r="C35" s="167" t="s">
        <v>48</v>
      </c>
      <c r="D35" s="168">
        <f t="shared" si="5"/>
        <v>0</v>
      </c>
      <c r="E35" s="169"/>
      <c r="F35" s="169"/>
      <c r="G35" s="169">
        <f t="shared" si="6"/>
        <v>0</v>
      </c>
      <c r="H35" s="169"/>
      <c r="I35" s="169"/>
      <c r="J35" s="169"/>
      <c r="K35" s="169"/>
      <c r="L35" s="169">
        <f t="shared" si="7"/>
        <v>0</v>
      </c>
      <c r="M35" s="170"/>
      <c r="N35" s="170"/>
      <c r="O35" s="171"/>
      <c r="P35" s="201">
        <v>0</v>
      </c>
    </row>
    <row r="36" spans="1:16" ht="24" x14ac:dyDescent="0.2">
      <c r="A36" s="166">
        <v>25</v>
      </c>
      <c r="B36" s="113" t="s">
        <v>49</v>
      </c>
      <c r="C36" s="167" t="s">
        <v>50</v>
      </c>
      <c r="D36" s="168">
        <f t="shared" si="5"/>
        <v>0</v>
      </c>
      <c r="E36" s="169"/>
      <c r="F36" s="169"/>
      <c r="G36" s="169">
        <f t="shared" si="6"/>
        <v>0</v>
      </c>
      <c r="H36" s="169"/>
      <c r="I36" s="169"/>
      <c r="J36" s="169"/>
      <c r="K36" s="169"/>
      <c r="L36" s="169">
        <f t="shared" si="7"/>
        <v>0</v>
      </c>
      <c r="M36" s="170"/>
      <c r="N36" s="170"/>
      <c r="O36" s="171"/>
      <c r="P36" s="201">
        <v>0</v>
      </c>
    </row>
    <row r="37" spans="1:16" x14ac:dyDescent="0.2">
      <c r="A37" s="166">
        <v>26</v>
      </c>
      <c r="B37" s="100" t="s">
        <v>51</v>
      </c>
      <c r="C37" s="167" t="s">
        <v>52</v>
      </c>
      <c r="D37" s="168">
        <f t="shared" si="5"/>
        <v>23546449</v>
      </c>
      <c r="E37" s="169"/>
      <c r="F37" s="169"/>
      <c r="G37" s="169">
        <f t="shared" si="6"/>
        <v>0</v>
      </c>
      <c r="H37" s="169"/>
      <c r="I37" s="169"/>
      <c r="J37" s="169"/>
      <c r="K37" s="169"/>
      <c r="L37" s="169">
        <f t="shared" si="7"/>
        <v>23546449</v>
      </c>
      <c r="M37" s="170">
        <v>23546449</v>
      </c>
      <c r="N37" s="170"/>
      <c r="O37" s="171"/>
      <c r="P37" s="201">
        <v>0</v>
      </c>
    </row>
    <row r="38" spans="1:16" x14ac:dyDescent="0.2">
      <c r="A38" s="166">
        <v>27</v>
      </c>
      <c r="B38" s="113" t="s">
        <v>53</v>
      </c>
      <c r="C38" s="167" t="s">
        <v>54</v>
      </c>
      <c r="D38" s="168">
        <f t="shared" si="5"/>
        <v>18403375</v>
      </c>
      <c r="E38" s="169"/>
      <c r="F38" s="169"/>
      <c r="G38" s="169">
        <f t="shared" si="6"/>
        <v>2831636</v>
      </c>
      <c r="H38" s="169"/>
      <c r="I38" s="169"/>
      <c r="J38" s="169">
        <v>2831636</v>
      </c>
      <c r="K38" s="169"/>
      <c r="L38" s="169">
        <f t="shared" si="7"/>
        <v>15571739</v>
      </c>
      <c r="M38" s="170">
        <v>8562346</v>
      </c>
      <c r="N38" s="170">
        <v>3289631</v>
      </c>
      <c r="O38" s="171">
        <v>3719762</v>
      </c>
      <c r="P38" s="201">
        <v>472761</v>
      </c>
    </row>
    <row r="39" spans="1:16" ht="14.25" customHeight="1" x14ac:dyDescent="0.2">
      <c r="A39" s="166">
        <v>28</v>
      </c>
      <c r="B39" s="113" t="s">
        <v>55</v>
      </c>
      <c r="C39" s="167" t="s">
        <v>56</v>
      </c>
      <c r="D39" s="168">
        <f t="shared" si="5"/>
        <v>2568704</v>
      </c>
      <c r="E39" s="169"/>
      <c r="F39" s="169"/>
      <c r="G39" s="169">
        <f t="shared" si="6"/>
        <v>0</v>
      </c>
      <c r="H39" s="169"/>
      <c r="I39" s="169"/>
      <c r="J39" s="169"/>
      <c r="K39" s="169"/>
      <c r="L39" s="169">
        <f t="shared" si="7"/>
        <v>2568704</v>
      </c>
      <c r="M39" s="170">
        <v>2568704</v>
      </c>
      <c r="N39" s="170"/>
      <c r="O39" s="171"/>
      <c r="P39" s="201">
        <v>0</v>
      </c>
    </row>
    <row r="40" spans="1:16" ht="12" customHeight="1" x14ac:dyDescent="0.2">
      <c r="A40" s="166">
        <v>29</v>
      </c>
      <c r="B40" s="112" t="s">
        <v>57</v>
      </c>
      <c r="C40" s="167" t="s">
        <v>58</v>
      </c>
      <c r="D40" s="168">
        <f t="shared" si="5"/>
        <v>0</v>
      </c>
      <c r="E40" s="169"/>
      <c r="F40" s="169"/>
      <c r="G40" s="169">
        <f t="shared" si="6"/>
        <v>0</v>
      </c>
      <c r="H40" s="169"/>
      <c r="I40" s="169"/>
      <c r="J40" s="169"/>
      <c r="K40" s="169"/>
      <c r="L40" s="169">
        <f t="shared" si="7"/>
        <v>0</v>
      </c>
      <c r="M40" s="170"/>
      <c r="N40" s="170"/>
      <c r="O40" s="171"/>
      <c r="P40" s="201">
        <v>0</v>
      </c>
    </row>
    <row r="41" spans="1:16" ht="24" x14ac:dyDescent="0.2">
      <c r="A41" s="166">
        <v>30</v>
      </c>
      <c r="B41" s="100" t="s">
        <v>59</v>
      </c>
      <c r="C41" s="167" t="s">
        <v>60</v>
      </c>
      <c r="D41" s="168">
        <f t="shared" si="5"/>
        <v>0</v>
      </c>
      <c r="E41" s="169"/>
      <c r="F41" s="169"/>
      <c r="G41" s="169">
        <f t="shared" si="6"/>
        <v>0</v>
      </c>
      <c r="H41" s="169"/>
      <c r="I41" s="169"/>
      <c r="J41" s="169"/>
      <c r="K41" s="169"/>
      <c r="L41" s="169">
        <f t="shared" si="7"/>
        <v>0</v>
      </c>
      <c r="M41" s="170"/>
      <c r="N41" s="170"/>
      <c r="O41" s="171"/>
      <c r="P41" s="201">
        <v>0</v>
      </c>
    </row>
    <row r="42" spans="1:16" ht="15.75" customHeight="1" x14ac:dyDescent="0.2">
      <c r="A42" s="166">
        <v>31</v>
      </c>
      <c r="B42" s="113" t="s">
        <v>61</v>
      </c>
      <c r="C42" s="167" t="s">
        <v>62</v>
      </c>
      <c r="D42" s="168">
        <f t="shared" si="5"/>
        <v>0</v>
      </c>
      <c r="E42" s="169"/>
      <c r="F42" s="169"/>
      <c r="G42" s="169">
        <f t="shared" si="6"/>
        <v>0</v>
      </c>
      <c r="H42" s="169"/>
      <c r="I42" s="169"/>
      <c r="J42" s="169"/>
      <c r="K42" s="169"/>
      <c r="L42" s="169">
        <f t="shared" si="7"/>
        <v>0</v>
      </c>
      <c r="M42" s="170"/>
      <c r="N42" s="170"/>
      <c r="O42" s="171"/>
      <c r="P42" s="201">
        <v>0</v>
      </c>
    </row>
    <row r="43" spans="1:16" x14ac:dyDescent="0.2">
      <c r="A43" s="166">
        <v>32</v>
      </c>
      <c r="B43" s="112" t="s">
        <v>63</v>
      </c>
      <c r="C43" s="167" t="s">
        <v>64</v>
      </c>
      <c r="D43" s="168">
        <f t="shared" si="5"/>
        <v>19289266</v>
      </c>
      <c r="E43" s="169"/>
      <c r="F43" s="169"/>
      <c r="G43" s="169">
        <f t="shared" si="6"/>
        <v>2441652</v>
      </c>
      <c r="H43" s="169"/>
      <c r="I43" s="169"/>
      <c r="J43" s="169">
        <v>2339555</v>
      </c>
      <c r="K43" s="169">
        <v>102097</v>
      </c>
      <c r="L43" s="169">
        <f t="shared" si="7"/>
        <v>16847614</v>
      </c>
      <c r="M43" s="170">
        <v>13699752</v>
      </c>
      <c r="N43" s="170">
        <v>1646790</v>
      </c>
      <c r="O43" s="171">
        <v>1501072</v>
      </c>
      <c r="P43" s="201">
        <v>393968</v>
      </c>
    </row>
    <row r="44" spans="1:16" x14ac:dyDescent="0.2">
      <c r="A44" s="166">
        <v>33</v>
      </c>
      <c r="B44" s="100" t="s">
        <v>65</v>
      </c>
      <c r="C44" s="167" t="s">
        <v>66</v>
      </c>
      <c r="D44" s="168">
        <f t="shared" si="5"/>
        <v>20978240</v>
      </c>
      <c r="E44" s="169"/>
      <c r="F44" s="169"/>
      <c r="G44" s="169">
        <f t="shared" si="6"/>
        <v>0</v>
      </c>
      <c r="H44" s="169"/>
      <c r="I44" s="169"/>
      <c r="J44" s="172"/>
      <c r="K44" s="169"/>
      <c r="L44" s="169">
        <f t="shared" si="7"/>
        <v>20978240</v>
      </c>
      <c r="M44" s="170">
        <v>17980924</v>
      </c>
      <c r="N44" s="170">
        <v>1147310</v>
      </c>
      <c r="O44" s="171">
        <v>1850006</v>
      </c>
      <c r="P44" s="201">
        <v>0</v>
      </c>
    </row>
    <row r="45" spans="1:16" x14ac:dyDescent="0.2">
      <c r="A45" s="166">
        <v>34</v>
      </c>
      <c r="B45" s="112" t="s">
        <v>67</v>
      </c>
      <c r="C45" s="167" t="s">
        <v>68</v>
      </c>
      <c r="D45" s="168">
        <f t="shared" si="5"/>
        <v>10860799</v>
      </c>
      <c r="E45" s="169"/>
      <c r="F45" s="169"/>
      <c r="G45" s="169">
        <f t="shared" si="6"/>
        <v>1235852</v>
      </c>
      <c r="H45" s="169"/>
      <c r="I45" s="169"/>
      <c r="J45" s="169">
        <v>1235852</v>
      </c>
      <c r="K45" s="169"/>
      <c r="L45" s="169">
        <f t="shared" si="7"/>
        <v>9624947</v>
      </c>
      <c r="M45" s="170">
        <v>8562346</v>
      </c>
      <c r="N45" s="170">
        <v>722446</v>
      </c>
      <c r="O45" s="171">
        <v>340155</v>
      </c>
      <c r="P45" s="201">
        <v>444591</v>
      </c>
    </row>
    <row r="46" spans="1:16" x14ac:dyDescent="0.2">
      <c r="A46" s="166">
        <v>35</v>
      </c>
      <c r="B46" s="113" t="s">
        <v>69</v>
      </c>
      <c r="C46" s="167" t="s">
        <v>70</v>
      </c>
      <c r="D46" s="168">
        <f t="shared" si="5"/>
        <v>18650026</v>
      </c>
      <c r="E46" s="169"/>
      <c r="F46" s="169"/>
      <c r="G46" s="169">
        <f t="shared" si="6"/>
        <v>3472384</v>
      </c>
      <c r="H46" s="169"/>
      <c r="I46" s="169"/>
      <c r="J46" s="169">
        <v>3472384</v>
      </c>
      <c r="K46" s="169"/>
      <c r="L46" s="169">
        <f t="shared" si="7"/>
        <v>15177642</v>
      </c>
      <c r="M46" s="170">
        <v>12843518</v>
      </c>
      <c r="N46" s="170">
        <v>1210514</v>
      </c>
      <c r="O46" s="171">
        <v>1123610</v>
      </c>
      <c r="P46" s="201">
        <v>362068</v>
      </c>
    </row>
    <row r="47" spans="1:16" x14ac:dyDescent="0.2">
      <c r="A47" s="166">
        <v>36</v>
      </c>
      <c r="B47" s="112" t="s">
        <v>71</v>
      </c>
      <c r="C47" s="167" t="s">
        <v>72</v>
      </c>
      <c r="D47" s="168">
        <f t="shared" si="5"/>
        <v>9448699</v>
      </c>
      <c r="E47" s="169"/>
      <c r="F47" s="169"/>
      <c r="G47" s="169">
        <f t="shared" si="6"/>
        <v>886353</v>
      </c>
      <c r="H47" s="169"/>
      <c r="I47" s="169"/>
      <c r="J47" s="169">
        <v>886353</v>
      </c>
      <c r="K47" s="169"/>
      <c r="L47" s="169">
        <f t="shared" si="7"/>
        <v>8562346</v>
      </c>
      <c r="M47" s="170">
        <v>8562346</v>
      </c>
      <c r="N47" s="170"/>
      <c r="O47" s="171"/>
      <c r="P47" s="201">
        <v>450248</v>
      </c>
    </row>
    <row r="48" spans="1:16" x14ac:dyDescent="0.2">
      <c r="A48" s="166">
        <v>37</v>
      </c>
      <c r="B48" s="100" t="s">
        <v>73</v>
      </c>
      <c r="C48" s="167" t="s">
        <v>74</v>
      </c>
      <c r="D48" s="168">
        <f t="shared" si="5"/>
        <v>18027723</v>
      </c>
      <c r="E48" s="169"/>
      <c r="F48" s="169"/>
      <c r="G48" s="169">
        <f t="shared" si="6"/>
        <v>2467792</v>
      </c>
      <c r="H48" s="169"/>
      <c r="I48" s="169"/>
      <c r="J48" s="169">
        <v>2467792</v>
      </c>
      <c r="K48" s="169"/>
      <c r="L48" s="169">
        <f t="shared" si="7"/>
        <v>15559931</v>
      </c>
      <c r="M48" s="170">
        <v>12843518</v>
      </c>
      <c r="N48" s="170">
        <v>1419434</v>
      </c>
      <c r="O48" s="171">
        <v>1296979</v>
      </c>
      <c r="P48" s="201">
        <v>461505</v>
      </c>
    </row>
    <row r="49" spans="1:16" x14ac:dyDescent="0.2">
      <c r="A49" s="166">
        <v>38</v>
      </c>
      <c r="B49" s="114" t="s">
        <v>75</v>
      </c>
      <c r="C49" s="173" t="s">
        <v>76</v>
      </c>
      <c r="D49" s="168">
        <f t="shared" si="5"/>
        <v>9647357</v>
      </c>
      <c r="E49" s="169"/>
      <c r="F49" s="169"/>
      <c r="G49" s="169">
        <f t="shared" si="6"/>
        <v>1085011</v>
      </c>
      <c r="H49" s="169"/>
      <c r="I49" s="169"/>
      <c r="J49" s="169">
        <v>1085011</v>
      </c>
      <c r="K49" s="169"/>
      <c r="L49" s="169">
        <f t="shared" si="7"/>
        <v>8562346</v>
      </c>
      <c r="M49" s="170">
        <v>8562346</v>
      </c>
      <c r="N49" s="170"/>
      <c r="O49" s="171"/>
      <c r="P49" s="201">
        <v>497143</v>
      </c>
    </row>
    <row r="50" spans="1:16" x14ac:dyDescent="0.2">
      <c r="A50" s="166">
        <v>39</v>
      </c>
      <c r="B50" s="100" t="s">
        <v>77</v>
      </c>
      <c r="C50" s="167" t="s">
        <v>78</v>
      </c>
      <c r="D50" s="168">
        <f t="shared" si="5"/>
        <v>9948793</v>
      </c>
      <c r="E50" s="169"/>
      <c r="F50" s="169"/>
      <c r="G50" s="169">
        <f t="shared" si="6"/>
        <v>551200</v>
      </c>
      <c r="H50" s="169"/>
      <c r="I50" s="169"/>
      <c r="J50" s="169">
        <v>551200</v>
      </c>
      <c r="K50" s="169"/>
      <c r="L50" s="169">
        <f t="shared" si="7"/>
        <v>9397593</v>
      </c>
      <c r="M50" s="170">
        <v>8562346</v>
      </c>
      <c r="N50" s="170">
        <v>637737</v>
      </c>
      <c r="O50" s="171">
        <v>197510</v>
      </c>
      <c r="P50" s="201">
        <v>282281</v>
      </c>
    </row>
    <row r="51" spans="1:16" x14ac:dyDescent="0.2">
      <c r="A51" s="166">
        <v>40</v>
      </c>
      <c r="B51" s="100" t="s">
        <v>79</v>
      </c>
      <c r="C51" s="167" t="s">
        <v>80</v>
      </c>
      <c r="D51" s="168">
        <f t="shared" si="5"/>
        <v>9529988</v>
      </c>
      <c r="E51" s="169"/>
      <c r="F51" s="191"/>
      <c r="G51" s="169">
        <f t="shared" si="6"/>
        <v>967642</v>
      </c>
      <c r="H51" s="191"/>
      <c r="I51" s="191"/>
      <c r="J51" s="191">
        <v>967642</v>
      </c>
      <c r="K51" s="191"/>
      <c r="L51" s="169">
        <f t="shared" si="7"/>
        <v>8562346</v>
      </c>
      <c r="M51" s="170">
        <v>8562346</v>
      </c>
      <c r="N51" s="170"/>
      <c r="O51" s="171"/>
      <c r="P51" s="201">
        <v>459635</v>
      </c>
    </row>
    <row r="52" spans="1:16" x14ac:dyDescent="0.2">
      <c r="A52" s="166">
        <v>41</v>
      </c>
      <c r="B52" s="113" t="s">
        <v>81</v>
      </c>
      <c r="C52" s="167" t="s">
        <v>82</v>
      </c>
      <c r="D52" s="168">
        <f t="shared" si="5"/>
        <v>9450003</v>
      </c>
      <c r="E52" s="169"/>
      <c r="F52" s="169"/>
      <c r="G52" s="169">
        <f t="shared" si="6"/>
        <v>887657</v>
      </c>
      <c r="H52" s="169"/>
      <c r="I52" s="169"/>
      <c r="J52" s="169">
        <v>887657</v>
      </c>
      <c r="K52" s="169"/>
      <c r="L52" s="169">
        <f t="shared" si="7"/>
        <v>8562346</v>
      </c>
      <c r="M52" s="170">
        <v>8562346</v>
      </c>
      <c r="N52" s="170"/>
      <c r="O52" s="171"/>
      <c r="P52" s="201">
        <v>258892</v>
      </c>
    </row>
    <row r="53" spans="1:16" x14ac:dyDescent="0.2">
      <c r="A53" s="166">
        <v>42</v>
      </c>
      <c r="B53" s="112" t="s">
        <v>83</v>
      </c>
      <c r="C53" s="167" t="s">
        <v>84</v>
      </c>
      <c r="D53" s="168">
        <f t="shared" si="5"/>
        <v>0</v>
      </c>
      <c r="E53" s="169"/>
      <c r="F53" s="169"/>
      <c r="G53" s="169">
        <f t="shared" si="6"/>
        <v>0</v>
      </c>
      <c r="H53" s="169"/>
      <c r="I53" s="169"/>
      <c r="J53" s="169"/>
      <c r="K53" s="169"/>
      <c r="L53" s="169">
        <f t="shared" si="7"/>
        <v>0</v>
      </c>
      <c r="M53" s="170"/>
      <c r="N53" s="170"/>
      <c r="O53" s="171"/>
      <c r="P53" s="201">
        <v>0</v>
      </c>
    </row>
    <row r="54" spans="1:16" x14ac:dyDescent="0.2">
      <c r="A54" s="166">
        <v>43</v>
      </c>
      <c r="B54" s="113" t="s">
        <v>85</v>
      </c>
      <c r="C54" s="167" t="s">
        <v>86</v>
      </c>
      <c r="D54" s="168">
        <f t="shared" si="5"/>
        <v>20891438</v>
      </c>
      <c r="E54" s="169"/>
      <c r="F54" s="169"/>
      <c r="G54" s="169">
        <f t="shared" si="6"/>
        <v>3785745</v>
      </c>
      <c r="H54" s="169"/>
      <c r="I54" s="169"/>
      <c r="J54" s="169">
        <v>3683648</v>
      </c>
      <c r="K54" s="169">
        <v>102097</v>
      </c>
      <c r="L54" s="169">
        <f t="shared" si="7"/>
        <v>17105693</v>
      </c>
      <c r="M54" s="170">
        <v>13699752</v>
      </c>
      <c r="N54" s="170">
        <v>1858783</v>
      </c>
      <c r="O54" s="171">
        <v>1547158</v>
      </c>
      <c r="P54" s="201">
        <v>0</v>
      </c>
    </row>
    <row r="55" spans="1:16" x14ac:dyDescent="0.2">
      <c r="A55" s="166">
        <v>44</v>
      </c>
      <c r="B55" s="100" t="s">
        <v>87</v>
      </c>
      <c r="C55" s="167" t="s">
        <v>88</v>
      </c>
      <c r="D55" s="168">
        <f t="shared" si="5"/>
        <v>11125278</v>
      </c>
      <c r="E55" s="169"/>
      <c r="F55" s="169"/>
      <c r="G55" s="169">
        <f t="shared" si="6"/>
        <v>1164127</v>
      </c>
      <c r="H55" s="169"/>
      <c r="I55" s="169"/>
      <c r="J55" s="169">
        <v>1164127</v>
      </c>
      <c r="K55" s="169"/>
      <c r="L55" s="169">
        <f t="shared" si="7"/>
        <v>9961151</v>
      </c>
      <c r="M55" s="170">
        <v>8562346</v>
      </c>
      <c r="N55" s="170">
        <v>766775</v>
      </c>
      <c r="O55" s="171">
        <v>632030</v>
      </c>
      <c r="P55" s="201">
        <v>438991</v>
      </c>
    </row>
    <row r="56" spans="1:16" x14ac:dyDescent="0.2">
      <c r="A56" s="166">
        <v>45</v>
      </c>
      <c r="B56" s="100" t="s">
        <v>89</v>
      </c>
      <c r="C56" s="167" t="s">
        <v>90</v>
      </c>
      <c r="D56" s="168">
        <f t="shared" si="5"/>
        <v>24524199</v>
      </c>
      <c r="E56" s="169"/>
      <c r="F56" s="169"/>
      <c r="G56" s="169">
        <f t="shared" si="6"/>
        <v>3818444</v>
      </c>
      <c r="H56" s="169"/>
      <c r="I56" s="169">
        <v>596448</v>
      </c>
      <c r="J56" s="169">
        <v>3221996</v>
      </c>
      <c r="K56" s="169"/>
      <c r="L56" s="169">
        <f t="shared" si="7"/>
        <v>20705755</v>
      </c>
      <c r="M56" s="170">
        <v>17124690</v>
      </c>
      <c r="N56" s="170">
        <v>2093161</v>
      </c>
      <c r="O56" s="171">
        <v>1487904</v>
      </c>
      <c r="P56" s="201">
        <v>264499</v>
      </c>
    </row>
    <row r="57" spans="1:16" x14ac:dyDescent="0.2">
      <c r="A57" s="166">
        <v>46</v>
      </c>
      <c r="B57" s="113" t="s">
        <v>91</v>
      </c>
      <c r="C57" s="167" t="s">
        <v>92</v>
      </c>
      <c r="D57" s="168">
        <f t="shared" si="5"/>
        <v>9549550</v>
      </c>
      <c r="E57" s="169"/>
      <c r="F57" s="169"/>
      <c r="G57" s="169">
        <f t="shared" si="6"/>
        <v>987204</v>
      </c>
      <c r="H57" s="169"/>
      <c r="I57" s="169"/>
      <c r="J57" s="169">
        <v>987204</v>
      </c>
      <c r="K57" s="169"/>
      <c r="L57" s="169">
        <f t="shared" si="7"/>
        <v>8562346</v>
      </c>
      <c r="M57" s="170">
        <v>8562346</v>
      </c>
      <c r="N57" s="170"/>
      <c r="O57" s="171"/>
      <c r="P57" s="201">
        <v>348942</v>
      </c>
    </row>
    <row r="58" spans="1:16" ht="13.5" customHeight="1" x14ac:dyDescent="0.2">
      <c r="A58" s="166">
        <v>47</v>
      </c>
      <c r="B58" s="113" t="s">
        <v>93</v>
      </c>
      <c r="C58" s="167" t="s">
        <v>94</v>
      </c>
      <c r="D58" s="168">
        <f t="shared" si="5"/>
        <v>9645184</v>
      </c>
      <c r="E58" s="169"/>
      <c r="F58" s="169"/>
      <c r="G58" s="169">
        <f t="shared" si="6"/>
        <v>1082838</v>
      </c>
      <c r="H58" s="169"/>
      <c r="I58" s="169"/>
      <c r="J58" s="169">
        <v>1082838</v>
      </c>
      <c r="K58" s="169"/>
      <c r="L58" s="169">
        <f t="shared" si="7"/>
        <v>8562346</v>
      </c>
      <c r="M58" s="170">
        <v>8562346</v>
      </c>
      <c r="N58" s="170"/>
      <c r="O58" s="171"/>
      <c r="P58" s="201">
        <v>570148</v>
      </c>
    </row>
    <row r="59" spans="1:16" x14ac:dyDescent="0.2">
      <c r="A59" s="166">
        <v>48</v>
      </c>
      <c r="B59" s="112" t="s">
        <v>95</v>
      </c>
      <c r="C59" s="167" t="s">
        <v>96</v>
      </c>
      <c r="D59" s="168">
        <f t="shared" si="5"/>
        <v>12275492</v>
      </c>
      <c r="E59" s="169"/>
      <c r="F59" s="169"/>
      <c r="G59" s="169">
        <f t="shared" si="6"/>
        <v>1861385</v>
      </c>
      <c r="H59" s="169"/>
      <c r="I59" s="169"/>
      <c r="J59" s="169">
        <v>1861385</v>
      </c>
      <c r="K59" s="169"/>
      <c r="L59" s="169">
        <f t="shared" si="7"/>
        <v>10414107</v>
      </c>
      <c r="M59" s="170">
        <v>8562346</v>
      </c>
      <c r="N59" s="170">
        <v>815933</v>
      </c>
      <c r="O59" s="171">
        <v>1035828</v>
      </c>
      <c r="P59" s="201">
        <v>427736</v>
      </c>
    </row>
    <row r="60" spans="1:16" x14ac:dyDescent="0.2">
      <c r="A60" s="166">
        <v>49</v>
      </c>
      <c r="B60" s="113" t="s">
        <v>97</v>
      </c>
      <c r="C60" s="167" t="s">
        <v>98</v>
      </c>
      <c r="D60" s="168">
        <f t="shared" si="5"/>
        <v>9613497</v>
      </c>
      <c r="E60" s="169"/>
      <c r="F60" s="169"/>
      <c r="G60" s="169">
        <f t="shared" si="6"/>
        <v>547722</v>
      </c>
      <c r="H60" s="169"/>
      <c r="I60" s="169"/>
      <c r="J60" s="169">
        <v>547722</v>
      </c>
      <c r="K60" s="169"/>
      <c r="L60" s="169">
        <f t="shared" si="7"/>
        <v>9065775</v>
      </c>
      <c r="M60" s="170">
        <v>8562346</v>
      </c>
      <c r="N60" s="170">
        <v>503429</v>
      </c>
      <c r="O60" s="171"/>
      <c r="P60" s="201">
        <v>281404</v>
      </c>
    </row>
    <row r="61" spans="1:16" x14ac:dyDescent="0.2">
      <c r="A61" s="166">
        <v>50</v>
      </c>
      <c r="B61" s="112" t="s">
        <v>99</v>
      </c>
      <c r="C61" s="167" t="s">
        <v>100</v>
      </c>
      <c r="D61" s="168">
        <f t="shared" si="5"/>
        <v>10712579</v>
      </c>
      <c r="E61" s="169"/>
      <c r="F61" s="169"/>
      <c r="G61" s="169">
        <f t="shared" si="6"/>
        <v>1086315</v>
      </c>
      <c r="H61" s="169"/>
      <c r="I61" s="169"/>
      <c r="J61" s="169">
        <v>1086315</v>
      </c>
      <c r="K61" s="169"/>
      <c r="L61" s="169">
        <f t="shared" si="7"/>
        <v>9626264</v>
      </c>
      <c r="M61" s="170">
        <v>8562346</v>
      </c>
      <c r="N61" s="170">
        <v>798377</v>
      </c>
      <c r="O61" s="171">
        <v>265541</v>
      </c>
      <c r="P61" s="201">
        <v>403355</v>
      </c>
    </row>
    <row r="62" spans="1:16" ht="13.5" customHeight="1" x14ac:dyDescent="0.2">
      <c r="A62" s="166">
        <v>51</v>
      </c>
      <c r="B62" s="113" t="s">
        <v>101</v>
      </c>
      <c r="C62" s="167" t="s">
        <v>102</v>
      </c>
      <c r="D62" s="168">
        <f t="shared" si="5"/>
        <v>10624947</v>
      </c>
      <c r="E62" s="169"/>
      <c r="F62" s="169"/>
      <c r="G62" s="169">
        <f t="shared" si="6"/>
        <v>1206727</v>
      </c>
      <c r="H62" s="169"/>
      <c r="I62" s="169"/>
      <c r="J62" s="169">
        <v>1206727</v>
      </c>
      <c r="K62" s="169"/>
      <c r="L62" s="169">
        <f t="shared" si="7"/>
        <v>9418220</v>
      </c>
      <c r="M62" s="170">
        <v>8562346</v>
      </c>
      <c r="N62" s="170">
        <v>855874</v>
      </c>
      <c r="O62" s="171"/>
      <c r="P62" s="201">
        <v>119878</v>
      </c>
    </row>
    <row r="63" spans="1:16" x14ac:dyDescent="0.2">
      <c r="A63" s="166">
        <v>52</v>
      </c>
      <c r="B63" s="113" t="s">
        <v>103</v>
      </c>
      <c r="C63" s="167" t="s">
        <v>104</v>
      </c>
      <c r="D63" s="168">
        <f t="shared" si="5"/>
        <v>23127013</v>
      </c>
      <c r="E63" s="169"/>
      <c r="F63" s="169"/>
      <c r="G63" s="169">
        <f t="shared" si="6"/>
        <v>4687370</v>
      </c>
      <c r="H63" s="169"/>
      <c r="I63" s="169"/>
      <c r="J63" s="169">
        <v>4687370</v>
      </c>
      <c r="K63" s="169"/>
      <c r="L63" s="169">
        <f t="shared" si="7"/>
        <v>18439643</v>
      </c>
      <c r="M63" s="170">
        <v>14984104</v>
      </c>
      <c r="N63" s="170">
        <v>1480443</v>
      </c>
      <c r="O63" s="171">
        <v>1975096</v>
      </c>
      <c r="P63" s="201">
        <v>530912</v>
      </c>
    </row>
    <row r="64" spans="1:16" x14ac:dyDescent="0.2">
      <c r="A64" s="166">
        <v>53</v>
      </c>
      <c r="B64" s="113" t="s">
        <v>105</v>
      </c>
      <c r="C64" s="167" t="s">
        <v>106</v>
      </c>
      <c r="D64" s="168">
        <f t="shared" si="5"/>
        <v>10145005</v>
      </c>
      <c r="E64" s="169"/>
      <c r="F64" s="169"/>
      <c r="G64" s="169">
        <f t="shared" si="6"/>
        <v>911566</v>
      </c>
      <c r="H64" s="169"/>
      <c r="I64" s="169"/>
      <c r="J64" s="169">
        <v>911566</v>
      </c>
      <c r="K64" s="169"/>
      <c r="L64" s="169">
        <f t="shared" si="7"/>
        <v>9233439</v>
      </c>
      <c r="M64" s="170">
        <v>8562346</v>
      </c>
      <c r="N64" s="170">
        <v>671093</v>
      </c>
      <c r="O64" s="171"/>
      <c r="P64" s="201">
        <v>450248</v>
      </c>
    </row>
    <row r="65" spans="1:16" ht="15.75" customHeight="1" x14ac:dyDescent="0.2">
      <c r="A65" s="166">
        <v>54</v>
      </c>
      <c r="B65" s="113" t="s">
        <v>107</v>
      </c>
      <c r="C65" s="167" t="s">
        <v>108</v>
      </c>
      <c r="D65" s="168">
        <f t="shared" si="5"/>
        <v>0</v>
      </c>
      <c r="E65" s="169"/>
      <c r="F65" s="169"/>
      <c r="G65" s="169">
        <f t="shared" si="6"/>
        <v>0</v>
      </c>
      <c r="H65" s="169"/>
      <c r="I65" s="169"/>
      <c r="J65" s="169"/>
      <c r="K65" s="169"/>
      <c r="L65" s="169">
        <f t="shared" si="7"/>
        <v>0</v>
      </c>
      <c r="M65" s="170"/>
      <c r="N65" s="170"/>
      <c r="O65" s="171"/>
      <c r="P65" s="201">
        <v>0</v>
      </c>
    </row>
    <row r="66" spans="1:16" x14ac:dyDescent="0.2">
      <c r="A66" s="166">
        <v>55</v>
      </c>
      <c r="B66" s="113" t="s">
        <v>109</v>
      </c>
      <c r="C66" s="167" t="s">
        <v>110</v>
      </c>
      <c r="D66" s="168">
        <f t="shared" si="5"/>
        <v>0</v>
      </c>
      <c r="E66" s="169"/>
      <c r="F66" s="169"/>
      <c r="G66" s="169">
        <f t="shared" si="6"/>
        <v>0</v>
      </c>
      <c r="H66" s="169"/>
      <c r="I66" s="169"/>
      <c r="J66" s="169"/>
      <c r="K66" s="169"/>
      <c r="L66" s="169">
        <f t="shared" si="7"/>
        <v>0</v>
      </c>
      <c r="M66" s="170"/>
      <c r="N66" s="170"/>
      <c r="O66" s="171"/>
      <c r="P66" s="201">
        <v>0</v>
      </c>
    </row>
    <row r="67" spans="1:16" ht="24" x14ac:dyDescent="0.2">
      <c r="A67" s="166">
        <v>56</v>
      </c>
      <c r="B67" s="113" t="s">
        <v>111</v>
      </c>
      <c r="C67" s="167" t="s">
        <v>112</v>
      </c>
      <c r="D67" s="168">
        <f t="shared" si="5"/>
        <v>0</v>
      </c>
      <c r="E67" s="169"/>
      <c r="F67" s="169"/>
      <c r="G67" s="169">
        <f t="shared" si="6"/>
        <v>0</v>
      </c>
      <c r="H67" s="169"/>
      <c r="I67" s="169"/>
      <c r="J67" s="169"/>
      <c r="K67" s="169"/>
      <c r="L67" s="169">
        <f t="shared" si="7"/>
        <v>0</v>
      </c>
      <c r="M67" s="170"/>
      <c r="N67" s="170"/>
      <c r="O67" s="171"/>
      <c r="P67" s="201">
        <v>0</v>
      </c>
    </row>
    <row r="68" spans="1:16" ht="24" x14ac:dyDescent="0.2">
      <c r="A68" s="166">
        <v>57</v>
      </c>
      <c r="B68" s="112" t="s">
        <v>113</v>
      </c>
      <c r="C68" s="167" t="s">
        <v>363</v>
      </c>
      <c r="D68" s="168">
        <f t="shared" si="5"/>
        <v>0</v>
      </c>
      <c r="E68" s="169"/>
      <c r="F68" s="169"/>
      <c r="G68" s="169">
        <f t="shared" si="6"/>
        <v>0</v>
      </c>
      <c r="H68" s="169"/>
      <c r="I68" s="169"/>
      <c r="J68" s="169"/>
      <c r="K68" s="169"/>
      <c r="L68" s="169">
        <f t="shared" si="7"/>
        <v>0</v>
      </c>
      <c r="M68" s="170"/>
      <c r="N68" s="170"/>
      <c r="O68" s="171"/>
      <c r="P68" s="201">
        <v>0</v>
      </c>
    </row>
    <row r="69" spans="1:16" ht="24" customHeight="1" x14ac:dyDescent="0.2">
      <c r="A69" s="166">
        <v>58</v>
      </c>
      <c r="B69" s="100" t="s">
        <v>115</v>
      </c>
      <c r="C69" s="167" t="s">
        <v>116</v>
      </c>
      <c r="D69" s="168">
        <f t="shared" si="5"/>
        <v>0</v>
      </c>
      <c r="E69" s="169"/>
      <c r="F69" s="169"/>
      <c r="G69" s="169">
        <f t="shared" si="6"/>
        <v>0</v>
      </c>
      <c r="H69" s="169"/>
      <c r="I69" s="169"/>
      <c r="J69" s="169"/>
      <c r="K69" s="169"/>
      <c r="L69" s="169">
        <f t="shared" si="7"/>
        <v>0</v>
      </c>
      <c r="M69" s="170"/>
      <c r="N69" s="170"/>
      <c r="O69" s="171"/>
      <c r="P69" s="201">
        <v>0</v>
      </c>
    </row>
    <row r="70" spans="1:16" ht="21.75" customHeight="1" x14ac:dyDescent="0.2">
      <c r="A70" s="166">
        <v>59</v>
      </c>
      <c r="B70" s="112" t="s">
        <v>117</v>
      </c>
      <c r="C70" s="167" t="s">
        <v>364</v>
      </c>
      <c r="D70" s="168">
        <f t="shared" si="5"/>
        <v>1261866</v>
      </c>
      <c r="E70" s="169"/>
      <c r="F70" s="169"/>
      <c r="G70" s="169">
        <f t="shared" si="6"/>
        <v>0</v>
      </c>
      <c r="H70" s="169"/>
      <c r="I70" s="169"/>
      <c r="J70" s="169"/>
      <c r="K70" s="169"/>
      <c r="L70" s="169">
        <f t="shared" si="7"/>
        <v>1261866</v>
      </c>
      <c r="M70" s="170"/>
      <c r="N70" s="170"/>
      <c r="O70" s="171">
        <v>1261866</v>
      </c>
      <c r="P70" s="201">
        <v>0</v>
      </c>
    </row>
    <row r="71" spans="1:16" ht="27" customHeight="1" x14ac:dyDescent="0.2">
      <c r="A71" s="166">
        <v>60</v>
      </c>
      <c r="B71" s="113" t="s">
        <v>119</v>
      </c>
      <c r="C71" s="167" t="s">
        <v>320</v>
      </c>
      <c r="D71" s="168">
        <f t="shared" si="5"/>
        <v>0</v>
      </c>
      <c r="E71" s="169"/>
      <c r="F71" s="169"/>
      <c r="G71" s="169">
        <f t="shared" si="6"/>
        <v>0</v>
      </c>
      <c r="H71" s="169"/>
      <c r="I71" s="169"/>
      <c r="J71" s="169"/>
      <c r="K71" s="169"/>
      <c r="L71" s="169">
        <f t="shared" si="7"/>
        <v>0</v>
      </c>
      <c r="M71" s="170"/>
      <c r="N71" s="170"/>
      <c r="O71" s="171"/>
      <c r="P71" s="201">
        <v>0</v>
      </c>
    </row>
    <row r="72" spans="1:16" ht="27" customHeight="1" x14ac:dyDescent="0.2">
      <c r="A72" s="166">
        <v>61</v>
      </c>
      <c r="B72" s="100" t="s">
        <v>120</v>
      </c>
      <c r="C72" s="167" t="s">
        <v>366</v>
      </c>
      <c r="D72" s="168">
        <f t="shared" si="5"/>
        <v>0</v>
      </c>
      <c r="E72" s="169"/>
      <c r="F72" s="169"/>
      <c r="G72" s="169">
        <f t="shared" si="6"/>
        <v>0</v>
      </c>
      <c r="H72" s="169"/>
      <c r="I72" s="169"/>
      <c r="J72" s="169"/>
      <c r="K72" s="169"/>
      <c r="L72" s="169">
        <f t="shared" si="7"/>
        <v>0</v>
      </c>
      <c r="M72" s="170"/>
      <c r="N72" s="170"/>
      <c r="O72" s="171"/>
      <c r="P72" s="201">
        <v>0</v>
      </c>
    </row>
    <row r="73" spans="1:16" ht="27" customHeight="1" x14ac:dyDescent="0.2">
      <c r="A73" s="166">
        <v>62</v>
      </c>
      <c r="B73" s="100" t="s">
        <v>122</v>
      </c>
      <c r="C73" s="167" t="s">
        <v>367</v>
      </c>
      <c r="D73" s="168">
        <f t="shared" si="5"/>
        <v>0</v>
      </c>
      <c r="E73" s="169"/>
      <c r="F73" s="169"/>
      <c r="G73" s="169">
        <f t="shared" si="6"/>
        <v>0</v>
      </c>
      <c r="H73" s="169"/>
      <c r="I73" s="169"/>
      <c r="J73" s="169"/>
      <c r="K73" s="169"/>
      <c r="L73" s="169">
        <f t="shared" si="7"/>
        <v>0</v>
      </c>
      <c r="M73" s="170"/>
      <c r="N73" s="170"/>
      <c r="O73" s="171"/>
      <c r="P73" s="201">
        <v>0</v>
      </c>
    </row>
    <row r="74" spans="1:16" ht="12.75" customHeight="1" x14ac:dyDescent="0.2">
      <c r="A74" s="166">
        <v>63</v>
      </c>
      <c r="B74" s="112" t="s">
        <v>124</v>
      </c>
      <c r="C74" s="167" t="s">
        <v>368</v>
      </c>
      <c r="D74" s="168">
        <f t="shared" si="5"/>
        <v>3654366</v>
      </c>
      <c r="E74" s="169"/>
      <c r="F74" s="169"/>
      <c r="G74" s="169">
        <f t="shared" si="6"/>
        <v>0</v>
      </c>
      <c r="H74" s="169"/>
      <c r="I74" s="169"/>
      <c r="J74" s="169"/>
      <c r="K74" s="169"/>
      <c r="L74" s="169">
        <f t="shared" si="7"/>
        <v>3654366</v>
      </c>
      <c r="M74" s="170"/>
      <c r="N74" s="170">
        <v>2442974</v>
      </c>
      <c r="O74" s="171">
        <v>1211392</v>
      </c>
      <c r="P74" s="201">
        <v>0</v>
      </c>
    </row>
    <row r="75" spans="1:16" x14ac:dyDescent="0.2">
      <c r="A75" s="166">
        <v>64</v>
      </c>
      <c r="B75" s="112" t="s">
        <v>126</v>
      </c>
      <c r="C75" s="167" t="s">
        <v>127</v>
      </c>
      <c r="D75" s="168">
        <f t="shared" si="5"/>
        <v>3119334</v>
      </c>
      <c r="E75" s="169"/>
      <c r="F75" s="169"/>
      <c r="G75" s="169">
        <f t="shared" si="6"/>
        <v>0</v>
      </c>
      <c r="H75" s="169"/>
      <c r="I75" s="169"/>
      <c r="J75" s="169"/>
      <c r="K75" s="169"/>
      <c r="L75" s="169">
        <f t="shared" si="7"/>
        <v>3119334</v>
      </c>
      <c r="M75" s="170"/>
      <c r="N75" s="170">
        <v>1923304</v>
      </c>
      <c r="O75" s="171">
        <v>1196030</v>
      </c>
      <c r="P75" s="201">
        <v>0</v>
      </c>
    </row>
    <row r="76" spans="1:16" x14ac:dyDescent="0.2">
      <c r="A76" s="166">
        <v>65</v>
      </c>
      <c r="B76" s="112" t="s">
        <v>128</v>
      </c>
      <c r="C76" s="167" t="s">
        <v>369</v>
      </c>
      <c r="D76" s="168">
        <f t="shared" ref="D76:D139" si="8">E76+F76+G76+L76</f>
        <v>3009167</v>
      </c>
      <c r="E76" s="169"/>
      <c r="F76" s="169"/>
      <c r="G76" s="169">
        <f t="shared" si="6"/>
        <v>0</v>
      </c>
      <c r="H76" s="169"/>
      <c r="I76" s="169"/>
      <c r="J76" s="169"/>
      <c r="K76" s="169"/>
      <c r="L76" s="169">
        <f t="shared" si="7"/>
        <v>3009167</v>
      </c>
      <c r="M76" s="170"/>
      <c r="N76" s="170">
        <v>3009167</v>
      </c>
      <c r="O76" s="171"/>
      <c r="P76" s="201">
        <v>0</v>
      </c>
    </row>
    <row r="77" spans="1:16" ht="24" x14ac:dyDescent="0.2">
      <c r="A77" s="166">
        <v>66</v>
      </c>
      <c r="B77" s="112" t="s">
        <v>130</v>
      </c>
      <c r="C77" s="167" t="s">
        <v>370</v>
      </c>
      <c r="D77" s="168">
        <f t="shared" si="8"/>
        <v>0</v>
      </c>
      <c r="E77" s="169"/>
      <c r="F77" s="169"/>
      <c r="G77" s="169">
        <f t="shared" ref="G77:G140" si="9">SUM(H77:K77)</f>
        <v>0</v>
      </c>
      <c r="H77" s="169"/>
      <c r="I77" s="169"/>
      <c r="J77" s="169"/>
      <c r="K77" s="169"/>
      <c r="L77" s="169">
        <f t="shared" ref="L77:L140" si="10">SUM(M77:O77)</f>
        <v>0</v>
      </c>
      <c r="M77" s="170"/>
      <c r="N77" s="170"/>
      <c r="O77" s="171"/>
      <c r="P77" s="201">
        <v>0</v>
      </c>
    </row>
    <row r="78" spans="1:16" ht="24" x14ac:dyDescent="0.2">
      <c r="A78" s="166">
        <v>67</v>
      </c>
      <c r="B78" s="100" t="s">
        <v>132</v>
      </c>
      <c r="C78" s="167" t="s">
        <v>371</v>
      </c>
      <c r="D78" s="168">
        <f t="shared" si="8"/>
        <v>0</v>
      </c>
      <c r="E78" s="169"/>
      <c r="F78" s="169"/>
      <c r="G78" s="169">
        <f t="shared" si="9"/>
        <v>0</v>
      </c>
      <c r="H78" s="169"/>
      <c r="I78" s="169"/>
      <c r="J78" s="169"/>
      <c r="K78" s="169"/>
      <c r="L78" s="169">
        <f t="shared" si="10"/>
        <v>0</v>
      </c>
      <c r="M78" s="170"/>
      <c r="N78" s="170"/>
      <c r="O78" s="171"/>
      <c r="P78" s="201">
        <v>0</v>
      </c>
    </row>
    <row r="79" spans="1:16" ht="24" x14ac:dyDescent="0.2">
      <c r="A79" s="166">
        <v>68</v>
      </c>
      <c r="B79" s="112" t="s">
        <v>134</v>
      </c>
      <c r="C79" s="167" t="s">
        <v>372</v>
      </c>
      <c r="D79" s="168">
        <f t="shared" si="8"/>
        <v>0</v>
      </c>
      <c r="E79" s="169"/>
      <c r="F79" s="169"/>
      <c r="G79" s="169">
        <f t="shared" si="9"/>
        <v>0</v>
      </c>
      <c r="H79" s="169"/>
      <c r="I79" s="169"/>
      <c r="J79" s="169"/>
      <c r="K79" s="169"/>
      <c r="L79" s="169">
        <f t="shared" si="10"/>
        <v>0</v>
      </c>
      <c r="M79" s="170"/>
      <c r="N79" s="170"/>
      <c r="O79" s="171"/>
      <c r="P79" s="201">
        <v>0</v>
      </c>
    </row>
    <row r="80" spans="1:16" ht="24" x14ac:dyDescent="0.2">
      <c r="A80" s="166">
        <v>69</v>
      </c>
      <c r="B80" s="112" t="s">
        <v>136</v>
      </c>
      <c r="C80" s="167" t="s">
        <v>373</v>
      </c>
      <c r="D80" s="168">
        <f t="shared" si="8"/>
        <v>0</v>
      </c>
      <c r="E80" s="169"/>
      <c r="F80" s="169"/>
      <c r="G80" s="169">
        <f t="shared" si="9"/>
        <v>0</v>
      </c>
      <c r="H80" s="169"/>
      <c r="I80" s="169"/>
      <c r="J80" s="169"/>
      <c r="K80" s="169"/>
      <c r="L80" s="169">
        <f t="shared" si="10"/>
        <v>0</v>
      </c>
      <c r="M80" s="170"/>
      <c r="N80" s="170"/>
      <c r="O80" s="171"/>
      <c r="P80" s="201">
        <v>0</v>
      </c>
    </row>
    <row r="81" spans="1:16" ht="24" x14ac:dyDescent="0.2">
      <c r="A81" s="166">
        <v>70</v>
      </c>
      <c r="B81" s="100" t="s">
        <v>138</v>
      </c>
      <c r="C81" s="167" t="s">
        <v>374</v>
      </c>
      <c r="D81" s="168">
        <f t="shared" si="8"/>
        <v>0</v>
      </c>
      <c r="E81" s="169"/>
      <c r="F81" s="169"/>
      <c r="G81" s="169">
        <f t="shared" si="9"/>
        <v>0</v>
      </c>
      <c r="H81" s="169"/>
      <c r="I81" s="169"/>
      <c r="J81" s="169"/>
      <c r="K81" s="169"/>
      <c r="L81" s="169">
        <f t="shared" si="10"/>
        <v>0</v>
      </c>
      <c r="M81" s="170"/>
      <c r="N81" s="170"/>
      <c r="O81" s="171"/>
      <c r="P81" s="201">
        <v>0</v>
      </c>
    </row>
    <row r="82" spans="1:16" ht="24" x14ac:dyDescent="0.2">
      <c r="A82" s="166">
        <v>71</v>
      </c>
      <c r="B82" s="100" t="s">
        <v>140</v>
      </c>
      <c r="C82" s="167" t="s">
        <v>375</v>
      </c>
      <c r="D82" s="168">
        <f t="shared" si="8"/>
        <v>0</v>
      </c>
      <c r="E82" s="169"/>
      <c r="F82" s="169"/>
      <c r="G82" s="169">
        <f t="shared" si="9"/>
        <v>0</v>
      </c>
      <c r="H82" s="169"/>
      <c r="I82" s="169"/>
      <c r="J82" s="169"/>
      <c r="K82" s="169"/>
      <c r="L82" s="169">
        <f t="shared" si="10"/>
        <v>0</v>
      </c>
      <c r="M82" s="170"/>
      <c r="N82" s="170"/>
      <c r="O82" s="171"/>
      <c r="P82" s="201">
        <v>0</v>
      </c>
    </row>
    <row r="83" spans="1:16" ht="24" x14ac:dyDescent="0.2">
      <c r="A83" s="166">
        <v>72</v>
      </c>
      <c r="B83" s="100" t="s">
        <v>142</v>
      </c>
      <c r="C83" s="167" t="s">
        <v>376</v>
      </c>
      <c r="D83" s="168">
        <f t="shared" si="8"/>
        <v>0</v>
      </c>
      <c r="E83" s="169"/>
      <c r="F83" s="169"/>
      <c r="G83" s="169">
        <f t="shared" si="9"/>
        <v>0</v>
      </c>
      <c r="H83" s="169"/>
      <c r="I83" s="169"/>
      <c r="J83" s="169"/>
      <c r="K83" s="169"/>
      <c r="L83" s="169">
        <f t="shared" si="10"/>
        <v>0</v>
      </c>
      <c r="M83" s="170"/>
      <c r="N83" s="170"/>
      <c r="O83" s="171"/>
      <c r="P83" s="201">
        <v>0</v>
      </c>
    </row>
    <row r="84" spans="1:16" ht="14.25" customHeight="1" x14ac:dyDescent="0.2">
      <c r="A84" s="166">
        <v>73</v>
      </c>
      <c r="B84" s="113" t="s">
        <v>144</v>
      </c>
      <c r="C84" s="167" t="s">
        <v>145</v>
      </c>
      <c r="D84" s="168">
        <f t="shared" si="8"/>
        <v>1002909</v>
      </c>
      <c r="E84" s="169"/>
      <c r="F84" s="169"/>
      <c r="G84" s="169">
        <f t="shared" si="9"/>
        <v>0</v>
      </c>
      <c r="H84" s="169"/>
      <c r="I84" s="169"/>
      <c r="J84" s="169"/>
      <c r="K84" s="169"/>
      <c r="L84" s="169">
        <f t="shared" si="10"/>
        <v>1002909</v>
      </c>
      <c r="M84" s="170"/>
      <c r="N84" s="170">
        <v>1002909</v>
      </c>
      <c r="O84" s="171"/>
      <c r="P84" s="201">
        <v>45024</v>
      </c>
    </row>
    <row r="85" spans="1:16" x14ac:dyDescent="0.2">
      <c r="A85" s="166">
        <v>74</v>
      </c>
      <c r="B85" s="100" t="s">
        <v>146</v>
      </c>
      <c r="C85" s="167" t="s">
        <v>377</v>
      </c>
      <c r="D85" s="168">
        <f t="shared" si="8"/>
        <v>30488712</v>
      </c>
      <c r="E85" s="169"/>
      <c r="F85" s="169"/>
      <c r="G85" s="169">
        <f t="shared" si="9"/>
        <v>0</v>
      </c>
      <c r="H85" s="169"/>
      <c r="I85" s="169"/>
      <c r="J85" s="169"/>
      <c r="K85" s="169"/>
      <c r="L85" s="169">
        <f t="shared" si="10"/>
        <v>30488712</v>
      </c>
      <c r="M85" s="170">
        <v>25687036</v>
      </c>
      <c r="N85" s="170">
        <v>3610035</v>
      </c>
      <c r="O85" s="171">
        <v>1191641</v>
      </c>
      <c r="P85" s="201">
        <v>33769</v>
      </c>
    </row>
    <row r="86" spans="1:16" x14ac:dyDescent="0.2">
      <c r="A86" s="166">
        <v>75</v>
      </c>
      <c r="B86" s="113" t="s">
        <v>148</v>
      </c>
      <c r="C86" s="167" t="s">
        <v>149</v>
      </c>
      <c r="D86" s="168">
        <f t="shared" si="8"/>
        <v>29073226</v>
      </c>
      <c r="E86" s="169"/>
      <c r="F86" s="169"/>
      <c r="G86" s="169">
        <f t="shared" si="9"/>
        <v>0</v>
      </c>
      <c r="H86" s="169"/>
      <c r="I86" s="169"/>
      <c r="J86" s="169"/>
      <c r="K86" s="169"/>
      <c r="L86" s="169">
        <f t="shared" si="10"/>
        <v>29073226</v>
      </c>
      <c r="M86" s="170">
        <v>25687035</v>
      </c>
      <c r="N86" s="170">
        <v>1968511</v>
      </c>
      <c r="O86" s="171">
        <v>1417680</v>
      </c>
      <c r="P86" s="201">
        <v>0</v>
      </c>
    </row>
    <row r="87" spans="1:16" x14ac:dyDescent="0.2">
      <c r="A87" s="166">
        <v>76</v>
      </c>
      <c r="B87" s="100" t="s">
        <v>150</v>
      </c>
      <c r="C87" s="167" t="s">
        <v>151</v>
      </c>
      <c r="D87" s="168">
        <f t="shared" si="8"/>
        <v>14107580</v>
      </c>
      <c r="E87" s="169"/>
      <c r="F87" s="169"/>
      <c r="G87" s="169">
        <f t="shared" si="9"/>
        <v>0</v>
      </c>
      <c r="H87" s="169"/>
      <c r="I87" s="169"/>
      <c r="J87" s="169"/>
      <c r="K87" s="169"/>
      <c r="L87" s="169">
        <f t="shared" si="10"/>
        <v>14107580</v>
      </c>
      <c r="M87" s="170">
        <v>12843518</v>
      </c>
      <c r="N87" s="170">
        <v>423549</v>
      </c>
      <c r="O87" s="171">
        <v>840513</v>
      </c>
      <c r="P87" s="201">
        <v>0</v>
      </c>
    </row>
    <row r="88" spans="1:16" x14ac:dyDescent="0.2">
      <c r="A88" s="166">
        <v>77</v>
      </c>
      <c r="B88" s="100" t="s">
        <v>152</v>
      </c>
      <c r="C88" s="167" t="s">
        <v>153</v>
      </c>
      <c r="D88" s="168">
        <f t="shared" si="8"/>
        <v>14678161</v>
      </c>
      <c r="E88" s="169"/>
      <c r="F88" s="169"/>
      <c r="G88" s="169">
        <f t="shared" si="9"/>
        <v>0</v>
      </c>
      <c r="H88" s="169"/>
      <c r="I88" s="169"/>
      <c r="J88" s="169"/>
      <c r="K88" s="169"/>
      <c r="L88" s="169">
        <f t="shared" si="10"/>
        <v>14678161</v>
      </c>
      <c r="M88" s="170">
        <v>12843518</v>
      </c>
      <c r="N88" s="170">
        <v>737368</v>
      </c>
      <c r="O88" s="171">
        <v>1097275</v>
      </c>
      <c r="P88" s="201">
        <v>22513</v>
      </c>
    </row>
    <row r="89" spans="1:16" x14ac:dyDescent="0.2">
      <c r="A89" s="166">
        <v>78</v>
      </c>
      <c r="B89" s="100" t="s">
        <v>154</v>
      </c>
      <c r="C89" s="167" t="s">
        <v>155</v>
      </c>
      <c r="D89" s="168">
        <f t="shared" si="8"/>
        <v>9716680</v>
      </c>
      <c r="E89" s="169"/>
      <c r="F89" s="169"/>
      <c r="G89" s="169">
        <f t="shared" si="9"/>
        <v>0</v>
      </c>
      <c r="H89" s="169"/>
      <c r="I89" s="169"/>
      <c r="J89" s="169"/>
      <c r="K89" s="169"/>
      <c r="L89" s="169">
        <f t="shared" si="10"/>
        <v>9716680</v>
      </c>
      <c r="M89" s="170">
        <v>8562346</v>
      </c>
      <c r="N89" s="170"/>
      <c r="O89" s="171">
        <v>1154334</v>
      </c>
      <c r="P89" s="201">
        <v>0</v>
      </c>
    </row>
    <row r="90" spans="1:16" x14ac:dyDescent="0.2">
      <c r="A90" s="166">
        <v>79</v>
      </c>
      <c r="B90" s="100" t="s">
        <v>156</v>
      </c>
      <c r="C90" s="167" t="s">
        <v>378</v>
      </c>
      <c r="D90" s="168">
        <f t="shared" si="8"/>
        <v>22889896</v>
      </c>
      <c r="E90" s="169"/>
      <c r="F90" s="169"/>
      <c r="G90" s="169">
        <f t="shared" si="9"/>
        <v>0</v>
      </c>
      <c r="H90" s="169"/>
      <c r="I90" s="169"/>
      <c r="J90" s="169"/>
      <c r="K90" s="169"/>
      <c r="L90" s="169">
        <f t="shared" si="10"/>
        <v>22889896</v>
      </c>
      <c r="M90" s="170">
        <v>20549628</v>
      </c>
      <c r="N90" s="170">
        <v>2340268</v>
      </c>
      <c r="O90" s="171"/>
      <c r="P90" s="201">
        <v>11256</v>
      </c>
    </row>
    <row r="91" spans="1:16" x14ac:dyDescent="0.2">
      <c r="A91" s="166">
        <v>80</v>
      </c>
      <c r="B91" s="100" t="s">
        <v>158</v>
      </c>
      <c r="C91" s="167" t="s">
        <v>159</v>
      </c>
      <c r="D91" s="168">
        <f t="shared" si="8"/>
        <v>0</v>
      </c>
      <c r="E91" s="169"/>
      <c r="F91" s="169"/>
      <c r="G91" s="169">
        <f t="shared" si="9"/>
        <v>0</v>
      </c>
      <c r="H91" s="169"/>
      <c r="I91" s="169"/>
      <c r="J91" s="169"/>
      <c r="K91" s="169"/>
      <c r="L91" s="169">
        <f t="shared" si="10"/>
        <v>0</v>
      </c>
      <c r="M91" s="170"/>
      <c r="N91" s="170"/>
      <c r="O91" s="171"/>
      <c r="P91" s="201">
        <v>0</v>
      </c>
    </row>
    <row r="92" spans="1:16" x14ac:dyDescent="0.2">
      <c r="A92" s="166">
        <v>81</v>
      </c>
      <c r="B92" s="112" t="s">
        <v>160</v>
      </c>
      <c r="C92" s="167" t="s">
        <v>379</v>
      </c>
      <c r="D92" s="168">
        <f t="shared" si="8"/>
        <v>0</v>
      </c>
      <c r="E92" s="169"/>
      <c r="F92" s="169"/>
      <c r="G92" s="169">
        <f t="shared" si="9"/>
        <v>0</v>
      </c>
      <c r="H92" s="169"/>
      <c r="I92" s="169"/>
      <c r="J92" s="169"/>
      <c r="K92" s="169"/>
      <c r="L92" s="169">
        <f t="shared" si="10"/>
        <v>0</v>
      </c>
      <c r="M92" s="170"/>
      <c r="N92" s="170"/>
      <c r="O92" s="171"/>
      <c r="P92" s="201">
        <v>0</v>
      </c>
    </row>
    <row r="93" spans="1:16" ht="13.5" customHeight="1" x14ac:dyDescent="0.2">
      <c r="A93" s="166">
        <v>82</v>
      </c>
      <c r="B93" s="113" t="s">
        <v>162</v>
      </c>
      <c r="C93" s="167" t="s">
        <v>163</v>
      </c>
      <c r="D93" s="168">
        <f t="shared" si="8"/>
        <v>0</v>
      </c>
      <c r="E93" s="169"/>
      <c r="F93" s="169"/>
      <c r="G93" s="169">
        <f t="shared" si="9"/>
        <v>0</v>
      </c>
      <c r="H93" s="169"/>
      <c r="I93" s="169"/>
      <c r="J93" s="169"/>
      <c r="K93" s="169"/>
      <c r="L93" s="169">
        <f t="shared" si="10"/>
        <v>0</v>
      </c>
      <c r="M93" s="170"/>
      <c r="N93" s="170"/>
      <c r="O93" s="171"/>
      <c r="P93" s="201">
        <v>0</v>
      </c>
    </row>
    <row r="94" spans="1:16" ht="24" x14ac:dyDescent="0.2">
      <c r="A94" s="166">
        <v>83</v>
      </c>
      <c r="B94" s="112" t="s">
        <v>164</v>
      </c>
      <c r="C94" s="167" t="s">
        <v>165</v>
      </c>
      <c r="D94" s="168">
        <f t="shared" si="8"/>
        <v>0</v>
      </c>
      <c r="E94" s="169"/>
      <c r="F94" s="169"/>
      <c r="G94" s="169">
        <f t="shared" si="9"/>
        <v>0</v>
      </c>
      <c r="H94" s="169"/>
      <c r="I94" s="169"/>
      <c r="J94" s="169"/>
      <c r="K94" s="169"/>
      <c r="L94" s="169">
        <f t="shared" si="10"/>
        <v>0</v>
      </c>
      <c r="M94" s="170"/>
      <c r="N94" s="170"/>
      <c r="O94" s="171"/>
      <c r="P94" s="201">
        <v>0</v>
      </c>
    </row>
    <row r="95" spans="1:16" x14ac:dyDescent="0.2">
      <c r="A95" s="166">
        <v>84</v>
      </c>
      <c r="B95" s="112" t="s">
        <v>166</v>
      </c>
      <c r="C95" s="167" t="s">
        <v>167</v>
      </c>
      <c r="D95" s="168">
        <f t="shared" si="8"/>
        <v>0</v>
      </c>
      <c r="E95" s="169"/>
      <c r="F95" s="169"/>
      <c r="G95" s="169">
        <f t="shared" si="9"/>
        <v>0</v>
      </c>
      <c r="H95" s="169"/>
      <c r="I95" s="169"/>
      <c r="J95" s="169"/>
      <c r="K95" s="169"/>
      <c r="L95" s="169">
        <f t="shared" si="10"/>
        <v>0</v>
      </c>
      <c r="M95" s="170"/>
      <c r="N95" s="170"/>
      <c r="O95" s="171"/>
      <c r="P95" s="201">
        <v>0</v>
      </c>
    </row>
    <row r="96" spans="1:16" x14ac:dyDescent="0.2">
      <c r="A96" s="166">
        <v>85</v>
      </c>
      <c r="B96" s="113" t="s">
        <v>168</v>
      </c>
      <c r="C96" s="167" t="s">
        <v>169</v>
      </c>
      <c r="D96" s="168">
        <f t="shared" si="8"/>
        <v>0</v>
      </c>
      <c r="E96" s="169"/>
      <c r="F96" s="169"/>
      <c r="G96" s="169">
        <f t="shared" si="9"/>
        <v>0</v>
      </c>
      <c r="H96" s="169"/>
      <c r="I96" s="169"/>
      <c r="J96" s="169"/>
      <c r="K96" s="169"/>
      <c r="L96" s="169">
        <f t="shared" si="10"/>
        <v>0</v>
      </c>
      <c r="M96" s="170"/>
      <c r="N96" s="170"/>
      <c r="O96" s="171"/>
      <c r="P96" s="201">
        <v>0</v>
      </c>
    </row>
    <row r="97" spans="1:16" x14ac:dyDescent="0.2">
      <c r="A97" s="166">
        <v>86</v>
      </c>
      <c r="B97" s="112" t="s">
        <v>170</v>
      </c>
      <c r="C97" s="167" t="s">
        <v>171</v>
      </c>
      <c r="D97" s="168">
        <f t="shared" si="8"/>
        <v>9261344</v>
      </c>
      <c r="E97" s="169"/>
      <c r="F97" s="169"/>
      <c r="G97" s="169">
        <f t="shared" si="9"/>
        <v>698998</v>
      </c>
      <c r="H97" s="169"/>
      <c r="I97" s="169"/>
      <c r="J97" s="169">
        <v>698998</v>
      </c>
      <c r="K97" s="169"/>
      <c r="L97" s="169">
        <f t="shared" si="10"/>
        <v>8562346</v>
      </c>
      <c r="M97" s="170">
        <v>8562346</v>
      </c>
      <c r="N97" s="170"/>
      <c r="O97" s="171"/>
      <c r="P97" s="201">
        <v>323534</v>
      </c>
    </row>
    <row r="98" spans="1:16" x14ac:dyDescent="0.2">
      <c r="A98" s="166">
        <v>87</v>
      </c>
      <c r="B98" s="113" t="s">
        <v>172</v>
      </c>
      <c r="C98" s="167" t="s">
        <v>173</v>
      </c>
      <c r="D98" s="168">
        <f t="shared" si="8"/>
        <v>9468696</v>
      </c>
      <c r="E98" s="169"/>
      <c r="F98" s="169"/>
      <c r="G98" s="169">
        <f t="shared" si="9"/>
        <v>906350</v>
      </c>
      <c r="H98" s="169"/>
      <c r="I98" s="169"/>
      <c r="J98" s="169">
        <v>906350</v>
      </c>
      <c r="K98" s="169"/>
      <c r="L98" s="169">
        <f t="shared" si="10"/>
        <v>8562346</v>
      </c>
      <c r="M98" s="170">
        <v>8562346</v>
      </c>
      <c r="N98" s="170"/>
      <c r="O98" s="171"/>
      <c r="P98" s="201">
        <v>76803</v>
      </c>
    </row>
    <row r="99" spans="1:16" x14ac:dyDescent="0.2">
      <c r="A99" s="166">
        <v>88</v>
      </c>
      <c r="B99" s="113" t="s">
        <v>174</v>
      </c>
      <c r="C99" s="167" t="s">
        <v>175</v>
      </c>
      <c r="D99" s="168">
        <f t="shared" si="8"/>
        <v>11485414</v>
      </c>
      <c r="E99" s="169"/>
      <c r="F99" s="169"/>
      <c r="G99" s="169">
        <f t="shared" si="9"/>
        <v>1593610</v>
      </c>
      <c r="H99" s="169"/>
      <c r="I99" s="169"/>
      <c r="J99" s="169">
        <v>1593610</v>
      </c>
      <c r="K99" s="169"/>
      <c r="L99" s="169">
        <f t="shared" si="10"/>
        <v>9891804</v>
      </c>
      <c r="M99" s="170">
        <v>8562346</v>
      </c>
      <c r="N99" s="170">
        <v>826906</v>
      </c>
      <c r="O99" s="171">
        <v>502552</v>
      </c>
      <c r="P99" s="201">
        <v>202611</v>
      </c>
    </row>
    <row r="100" spans="1:16" ht="13.5" customHeight="1" x14ac:dyDescent="0.2">
      <c r="A100" s="166">
        <v>89</v>
      </c>
      <c r="B100" s="112" t="s">
        <v>176</v>
      </c>
      <c r="C100" s="167" t="s">
        <v>177</v>
      </c>
      <c r="D100" s="168">
        <f t="shared" si="8"/>
        <v>5604531</v>
      </c>
      <c r="E100" s="169"/>
      <c r="F100" s="169"/>
      <c r="G100" s="169">
        <f t="shared" si="9"/>
        <v>493819</v>
      </c>
      <c r="H100" s="169"/>
      <c r="I100" s="169"/>
      <c r="J100" s="169">
        <v>493819</v>
      </c>
      <c r="K100" s="169"/>
      <c r="L100" s="169">
        <f t="shared" si="10"/>
        <v>5110712</v>
      </c>
      <c r="M100" s="170">
        <v>4281172</v>
      </c>
      <c r="N100" s="170">
        <v>544248</v>
      </c>
      <c r="O100" s="171">
        <v>285292</v>
      </c>
      <c r="P100" s="201">
        <v>300178</v>
      </c>
    </row>
    <row r="101" spans="1:16" ht="14.25" customHeight="1" x14ac:dyDescent="0.2">
      <c r="A101" s="166">
        <v>90</v>
      </c>
      <c r="B101" s="112" t="s">
        <v>178</v>
      </c>
      <c r="C101" s="167" t="s">
        <v>179</v>
      </c>
      <c r="D101" s="168">
        <f t="shared" si="8"/>
        <v>10106882</v>
      </c>
      <c r="E101" s="169"/>
      <c r="F101" s="169"/>
      <c r="G101" s="169">
        <f t="shared" si="9"/>
        <v>1041107</v>
      </c>
      <c r="H101" s="169"/>
      <c r="I101" s="169"/>
      <c r="J101" s="169">
        <v>1041107</v>
      </c>
      <c r="K101" s="169"/>
      <c r="L101" s="169">
        <f t="shared" si="10"/>
        <v>9065775</v>
      </c>
      <c r="M101" s="170">
        <v>8562346</v>
      </c>
      <c r="N101" s="170">
        <v>503429</v>
      </c>
      <c r="O101" s="171"/>
      <c r="P101" s="201">
        <v>393968</v>
      </c>
    </row>
    <row r="102" spans="1:16" x14ac:dyDescent="0.2">
      <c r="A102" s="166">
        <v>91</v>
      </c>
      <c r="B102" s="100" t="s">
        <v>180</v>
      </c>
      <c r="C102" s="167" t="s">
        <v>181</v>
      </c>
      <c r="D102" s="168">
        <f t="shared" si="8"/>
        <v>11743393</v>
      </c>
      <c r="E102" s="169"/>
      <c r="F102" s="169"/>
      <c r="G102" s="169">
        <f t="shared" si="9"/>
        <v>1830522</v>
      </c>
      <c r="H102" s="169"/>
      <c r="I102" s="169"/>
      <c r="J102" s="169">
        <v>1830522</v>
      </c>
      <c r="K102" s="169"/>
      <c r="L102" s="169">
        <f t="shared" si="10"/>
        <v>9912871</v>
      </c>
      <c r="M102" s="170">
        <v>8562346</v>
      </c>
      <c r="N102" s="170">
        <v>678993</v>
      </c>
      <c r="O102" s="171">
        <v>671532</v>
      </c>
      <c r="P102" s="201">
        <v>337686</v>
      </c>
    </row>
    <row r="103" spans="1:16" x14ac:dyDescent="0.2">
      <c r="A103" s="166">
        <v>92</v>
      </c>
      <c r="B103" s="100" t="s">
        <v>182</v>
      </c>
      <c r="C103" s="167" t="s">
        <v>183</v>
      </c>
      <c r="D103" s="168">
        <f t="shared" si="8"/>
        <v>11407233</v>
      </c>
      <c r="E103" s="169"/>
      <c r="F103" s="169"/>
      <c r="G103" s="169">
        <f t="shared" si="9"/>
        <v>1191513</v>
      </c>
      <c r="H103" s="169"/>
      <c r="I103" s="169"/>
      <c r="J103" s="169">
        <v>1191513</v>
      </c>
      <c r="K103" s="169"/>
      <c r="L103" s="169">
        <f t="shared" si="10"/>
        <v>10215720</v>
      </c>
      <c r="M103" s="170">
        <v>8562346</v>
      </c>
      <c r="N103" s="170">
        <v>830418</v>
      </c>
      <c r="O103" s="171">
        <v>822956</v>
      </c>
      <c r="P103" s="201">
        <v>360199</v>
      </c>
    </row>
    <row r="104" spans="1:16" x14ac:dyDescent="0.2">
      <c r="A104" s="166">
        <v>93</v>
      </c>
      <c r="B104" s="113" t="s">
        <v>184</v>
      </c>
      <c r="C104" s="167" t="s">
        <v>185</v>
      </c>
      <c r="D104" s="168">
        <f t="shared" si="8"/>
        <v>4988864</v>
      </c>
      <c r="E104" s="169"/>
      <c r="F104" s="169"/>
      <c r="G104" s="169">
        <f t="shared" si="9"/>
        <v>707692</v>
      </c>
      <c r="H104" s="169"/>
      <c r="I104" s="169"/>
      <c r="J104" s="169">
        <v>707692</v>
      </c>
      <c r="K104" s="169"/>
      <c r="L104" s="169">
        <f t="shared" si="10"/>
        <v>4281172</v>
      </c>
      <c r="M104" s="170">
        <v>4281172</v>
      </c>
      <c r="N104" s="170"/>
      <c r="O104" s="171"/>
      <c r="P104" s="201">
        <v>247636</v>
      </c>
    </row>
    <row r="105" spans="1:16" x14ac:dyDescent="0.2">
      <c r="A105" s="166">
        <v>94</v>
      </c>
      <c r="B105" s="100" t="s">
        <v>186</v>
      </c>
      <c r="C105" s="167" t="s">
        <v>187</v>
      </c>
      <c r="D105" s="168">
        <f t="shared" si="8"/>
        <v>10305517</v>
      </c>
      <c r="E105" s="169"/>
      <c r="F105" s="169"/>
      <c r="G105" s="169">
        <f t="shared" si="9"/>
        <v>970250</v>
      </c>
      <c r="H105" s="169"/>
      <c r="I105" s="169"/>
      <c r="J105" s="169">
        <v>970250</v>
      </c>
      <c r="K105" s="169"/>
      <c r="L105" s="169">
        <f t="shared" si="10"/>
        <v>9335267</v>
      </c>
      <c r="M105" s="170">
        <v>8562346</v>
      </c>
      <c r="N105" s="170">
        <v>772921</v>
      </c>
      <c r="O105" s="171"/>
      <c r="P105" s="201">
        <v>350851</v>
      </c>
    </row>
    <row r="106" spans="1:16" x14ac:dyDescent="0.2">
      <c r="A106" s="166">
        <v>95</v>
      </c>
      <c r="B106" s="100" t="s">
        <v>188</v>
      </c>
      <c r="C106" s="167" t="s">
        <v>189</v>
      </c>
      <c r="D106" s="168">
        <f t="shared" si="8"/>
        <v>9136150</v>
      </c>
      <c r="E106" s="169"/>
      <c r="F106" s="169"/>
      <c r="G106" s="169">
        <f t="shared" si="9"/>
        <v>573804</v>
      </c>
      <c r="H106" s="169"/>
      <c r="I106" s="169"/>
      <c r="J106" s="169">
        <v>573804</v>
      </c>
      <c r="K106" s="169"/>
      <c r="L106" s="169">
        <f t="shared" si="10"/>
        <v>8562346</v>
      </c>
      <c r="M106" s="170">
        <v>8562346</v>
      </c>
      <c r="N106" s="170"/>
      <c r="O106" s="171"/>
      <c r="P106" s="201">
        <v>378962</v>
      </c>
    </row>
    <row r="107" spans="1:16" x14ac:dyDescent="0.2">
      <c r="A107" s="166">
        <v>96</v>
      </c>
      <c r="B107" s="112" t="s">
        <v>190</v>
      </c>
      <c r="C107" s="167" t="s">
        <v>191</v>
      </c>
      <c r="D107" s="168">
        <f t="shared" si="8"/>
        <v>13512544</v>
      </c>
      <c r="E107" s="169"/>
      <c r="F107" s="169"/>
      <c r="G107" s="169">
        <f t="shared" si="9"/>
        <v>1237099</v>
      </c>
      <c r="H107" s="169"/>
      <c r="I107" s="169"/>
      <c r="J107" s="169">
        <v>1135002</v>
      </c>
      <c r="K107" s="169">
        <v>102097</v>
      </c>
      <c r="L107" s="169">
        <f t="shared" si="10"/>
        <v>12275445</v>
      </c>
      <c r="M107" s="170">
        <v>9418580</v>
      </c>
      <c r="N107" s="170">
        <v>1693753</v>
      </c>
      <c r="O107" s="171">
        <v>1163112</v>
      </c>
      <c r="P107" s="201">
        <v>202611</v>
      </c>
    </row>
    <row r="108" spans="1:16" x14ac:dyDescent="0.2">
      <c r="A108" s="166">
        <v>97</v>
      </c>
      <c r="B108" s="113" t="s">
        <v>192</v>
      </c>
      <c r="C108" s="167" t="s">
        <v>193</v>
      </c>
      <c r="D108" s="168">
        <f t="shared" si="8"/>
        <v>10989823</v>
      </c>
      <c r="E108" s="169"/>
      <c r="F108" s="169"/>
      <c r="G108" s="169">
        <f t="shared" si="9"/>
        <v>2007879</v>
      </c>
      <c r="H108" s="169"/>
      <c r="I108" s="169"/>
      <c r="J108" s="169">
        <v>2007879</v>
      </c>
      <c r="K108" s="169"/>
      <c r="L108" s="169">
        <f t="shared" si="10"/>
        <v>8981944</v>
      </c>
      <c r="M108" s="170">
        <v>8562346</v>
      </c>
      <c r="N108" s="170">
        <v>419598</v>
      </c>
      <c r="O108" s="171"/>
      <c r="P108" s="201">
        <v>140643</v>
      </c>
    </row>
    <row r="109" spans="1:16" x14ac:dyDescent="0.2">
      <c r="A109" s="166">
        <v>98</v>
      </c>
      <c r="B109" s="113" t="s">
        <v>194</v>
      </c>
      <c r="C109" s="167" t="s">
        <v>195</v>
      </c>
      <c r="D109" s="168">
        <f t="shared" si="8"/>
        <v>11509322</v>
      </c>
      <c r="E109" s="169"/>
      <c r="F109" s="169"/>
      <c r="G109" s="169">
        <f t="shared" si="9"/>
        <v>892439</v>
      </c>
      <c r="H109" s="169"/>
      <c r="I109" s="169"/>
      <c r="J109" s="169">
        <v>892439</v>
      </c>
      <c r="K109" s="169"/>
      <c r="L109" s="169">
        <f t="shared" si="10"/>
        <v>10616883</v>
      </c>
      <c r="M109" s="170">
        <v>8562346</v>
      </c>
      <c r="N109" s="170">
        <v>1187690</v>
      </c>
      <c r="O109" s="171">
        <v>866847</v>
      </c>
      <c r="P109" s="201">
        <v>361945</v>
      </c>
    </row>
    <row r="110" spans="1:16" x14ac:dyDescent="0.2">
      <c r="A110" s="166">
        <v>99</v>
      </c>
      <c r="B110" s="100" t="s">
        <v>196</v>
      </c>
      <c r="C110" s="167" t="s">
        <v>197</v>
      </c>
      <c r="D110" s="168">
        <f t="shared" si="8"/>
        <v>12563603</v>
      </c>
      <c r="E110" s="169"/>
      <c r="F110" s="169"/>
      <c r="G110" s="169">
        <f t="shared" si="9"/>
        <v>2023529</v>
      </c>
      <c r="H110" s="169"/>
      <c r="I110" s="169"/>
      <c r="J110" s="169">
        <v>2023529</v>
      </c>
      <c r="K110" s="169"/>
      <c r="L110" s="169">
        <f t="shared" si="10"/>
        <v>10540074</v>
      </c>
      <c r="M110" s="170">
        <v>8562346</v>
      </c>
      <c r="N110" s="170">
        <v>1064796</v>
      </c>
      <c r="O110" s="171">
        <v>912932</v>
      </c>
      <c r="P110" s="201">
        <v>461507</v>
      </c>
    </row>
    <row r="111" spans="1:16" x14ac:dyDescent="0.2">
      <c r="A111" s="166">
        <v>100</v>
      </c>
      <c r="B111" s="112" t="s">
        <v>198</v>
      </c>
      <c r="C111" s="167" t="s">
        <v>199</v>
      </c>
      <c r="D111" s="168">
        <f t="shared" si="8"/>
        <v>9237435</v>
      </c>
      <c r="E111" s="169"/>
      <c r="F111" s="169"/>
      <c r="G111" s="169">
        <f t="shared" si="9"/>
        <v>675089</v>
      </c>
      <c r="H111" s="169"/>
      <c r="I111" s="169"/>
      <c r="J111" s="169">
        <v>675089</v>
      </c>
      <c r="K111" s="169"/>
      <c r="L111" s="169">
        <f t="shared" si="10"/>
        <v>8562346</v>
      </c>
      <c r="M111" s="170">
        <v>8562346</v>
      </c>
      <c r="N111" s="170"/>
      <c r="O111" s="171"/>
      <c r="P111" s="201">
        <v>292661</v>
      </c>
    </row>
    <row r="112" spans="1:16" x14ac:dyDescent="0.2">
      <c r="A112" s="166">
        <v>101</v>
      </c>
      <c r="B112" s="100" t="s">
        <v>200</v>
      </c>
      <c r="C112" s="167" t="s">
        <v>201</v>
      </c>
      <c r="D112" s="168">
        <f t="shared" si="8"/>
        <v>0</v>
      </c>
      <c r="E112" s="169"/>
      <c r="F112" s="169"/>
      <c r="G112" s="169">
        <f t="shared" si="9"/>
        <v>0</v>
      </c>
      <c r="H112" s="169"/>
      <c r="I112" s="169"/>
      <c r="J112" s="169"/>
      <c r="K112" s="169"/>
      <c r="L112" s="169">
        <f t="shared" si="10"/>
        <v>0</v>
      </c>
      <c r="M112" s="170"/>
      <c r="N112" s="170"/>
      <c r="O112" s="171"/>
      <c r="P112" s="201">
        <v>0</v>
      </c>
    </row>
    <row r="113" spans="1:16" x14ac:dyDescent="0.2">
      <c r="A113" s="166">
        <v>102</v>
      </c>
      <c r="B113" s="100" t="s">
        <v>202</v>
      </c>
      <c r="C113" s="167" t="s">
        <v>203</v>
      </c>
      <c r="D113" s="168">
        <f t="shared" si="8"/>
        <v>0</v>
      </c>
      <c r="E113" s="169"/>
      <c r="F113" s="169"/>
      <c r="G113" s="169">
        <f t="shared" si="9"/>
        <v>0</v>
      </c>
      <c r="H113" s="169"/>
      <c r="I113" s="169"/>
      <c r="J113" s="169"/>
      <c r="K113" s="169"/>
      <c r="L113" s="169">
        <f t="shared" si="10"/>
        <v>0</v>
      </c>
      <c r="M113" s="170"/>
      <c r="N113" s="170"/>
      <c r="O113" s="171"/>
      <c r="P113" s="201">
        <v>0</v>
      </c>
    </row>
    <row r="114" spans="1:16" x14ac:dyDescent="0.2">
      <c r="A114" s="166">
        <v>103</v>
      </c>
      <c r="B114" s="113" t="s">
        <v>204</v>
      </c>
      <c r="C114" s="167" t="s">
        <v>205</v>
      </c>
      <c r="D114" s="168">
        <f t="shared" si="8"/>
        <v>0</v>
      </c>
      <c r="E114" s="169"/>
      <c r="F114" s="169"/>
      <c r="G114" s="169">
        <f t="shared" si="9"/>
        <v>0</v>
      </c>
      <c r="H114" s="169"/>
      <c r="I114" s="169"/>
      <c r="J114" s="169"/>
      <c r="K114" s="169"/>
      <c r="L114" s="169">
        <f t="shared" si="10"/>
        <v>0</v>
      </c>
      <c r="M114" s="170"/>
      <c r="N114" s="170"/>
      <c r="O114" s="171"/>
      <c r="P114" s="201">
        <v>0</v>
      </c>
    </row>
    <row r="115" spans="1:16" x14ac:dyDescent="0.2">
      <c r="A115" s="166">
        <v>104</v>
      </c>
      <c r="B115" s="113" t="s">
        <v>206</v>
      </c>
      <c r="C115" s="167" t="s">
        <v>207</v>
      </c>
      <c r="D115" s="168">
        <f t="shared" si="8"/>
        <v>0</v>
      </c>
      <c r="E115" s="169"/>
      <c r="F115" s="169"/>
      <c r="G115" s="169">
        <f t="shared" si="9"/>
        <v>0</v>
      </c>
      <c r="H115" s="169"/>
      <c r="I115" s="169"/>
      <c r="J115" s="169"/>
      <c r="K115" s="169"/>
      <c r="L115" s="169">
        <f t="shared" si="10"/>
        <v>0</v>
      </c>
      <c r="M115" s="170"/>
      <c r="N115" s="170"/>
      <c r="O115" s="171"/>
      <c r="P115" s="201">
        <v>0</v>
      </c>
    </row>
    <row r="116" spans="1:16" x14ac:dyDescent="0.2">
      <c r="A116" s="166">
        <v>105</v>
      </c>
      <c r="B116" s="113" t="s">
        <v>208</v>
      </c>
      <c r="C116" s="167" t="s">
        <v>209</v>
      </c>
      <c r="D116" s="168">
        <f t="shared" si="8"/>
        <v>0</v>
      </c>
      <c r="E116" s="169"/>
      <c r="F116" s="169"/>
      <c r="G116" s="169">
        <f t="shared" si="9"/>
        <v>0</v>
      </c>
      <c r="H116" s="169"/>
      <c r="I116" s="169"/>
      <c r="J116" s="169"/>
      <c r="K116" s="169"/>
      <c r="L116" s="169">
        <f t="shared" si="10"/>
        <v>0</v>
      </c>
      <c r="M116" s="170"/>
      <c r="N116" s="170"/>
      <c r="O116" s="171"/>
      <c r="P116" s="201">
        <v>0</v>
      </c>
    </row>
    <row r="117" spans="1:16" ht="24" x14ac:dyDescent="0.2">
      <c r="A117" s="166">
        <v>106</v>
      </c>
      <c r="B117" s="113" t="s">
        <v>210</v>
      </c>
      <c r="C117" s="167" t="s">
        <v>211</v>
      </c>
      <c r="D117" s="168">
        <f t="shared" si="8"/>
        <v>0</v>
      </c>
      <c r="E117" s="169"/>
      <c r="F117" s="169"/>
      <c r="G117" s="169">
        <f t="shared" si="9"/>
        <v>0</v>
      </c>
      <c r="H117" s="169"/>
      <c r="I117" s="169"/>
      <c r="J117" s="169"/>
      <c r="K117" s="169"/>
      <c r="L117" s="169">
        <f t="shared" si="10"/>
        <v>0</v>
      </c>
      <c r="M117" s="170"/>
      <c r="N117" s="170"/>
      <c r="O117" s="171"/>
      <c r="P117" s="201">
        <v>0</v>
      </c>
    </row>
    <row r="118" spans="1:16" x14ac:dyDescent="0.2">
      <c r="A118" s="166">
        <v>107</v>
      </c>
      <c r="B118" s="113" t="s">
        <v>212</v>
      </c>
      <c r="C118" s="167" t="s">
        <v>213</v>
      </c>
      <c r="D118" s="168">
        <f t="shared" si="8"/>
        <v>0</v>
      </c>
      <c r="E118" s="169"/>
      <c r="F118" s="169"/>
      <c r="G118" s="169">
        <f t="shared" si="9"/>
        <v>0</v>
      </c>
      <c r="H118" s="169"/>
      <c r="I118" s="169"/>
      <c r="J118" s="169"/>
      <c r="K118" s="169"/>
      <c r="L118" s="169">
        <f t="shared" si="10"/>
        <v>0</v>
      </c>
      <c r="M118" s="170"/>
      <c r="N118" s="170"/>
      <c r="O118" s="171"/>
      <c r="P118" s="201">
        <v>0</v>
      </c>
    </row>
    <row r="119" spans="1:16" x14ac:dyDescent="0.2">
      <c r="A119" s="166">
        <v>108</v>
      </c>
      <c r="B119" s="113" t="s">
        <v>214</v>
      </c>
      <c r="C119" s="167" t="s">
        <v>215</v>
      </c>
      <c r="D119" s="168">
        <f t="shared" si="8"/>
        <v>0</v>
      </c>
      <c r="E119" s="169"/>
      <c r="F119" s="169"/>
      <c r="G119" s="169">
        <f t="shared" si="9"/>
        <v>0</v>
      </c>
      <c r="H119" s="169"/>
      <c r="I119" s="169"/>
      <c r="J119" s="169"/>
      <c r="K119" s="169"/>
      <c r="L119" s="169">
        <f t="shared" si="10"/>
        <v>0</v>
      </c>
      <c r="M119" s="170"/>
      <c r="N119" s="170"/>
      <c r="O119" s="171"/>
      <c r="P119" s="201">
        <v>0</v>
      </c>
    </row>
    <row r="120" spans="1:16" ht="12" customHeight="1" x14ac:dyDescent="0.2">
      <c r="A120" s="166">
        <v>109</v>
      </c>
      <c r="B120" s="118" t="s">
        <v>216</v>
      </c>
      <c r="C120" s="173" t="s">
        <v>217</v>
      </c>
      <c r="D120" s="168">
        <f t="shared" si="8"/>
        <v>0</v>
      </c>
      <c r="E120" s="169"/>
      <c r="F120" s="169"/>
      <c r="G120" s="169">
        <f t="shared" si="9"/>
        <v>0</v>
      </c>
      <c r="H120" s="169"/>
      <c r="I120" s="169"/>
      <c r="J120" s="169"/>
      <c r="K120" s="169"/>
      <c r="L120" s="169">
        <f t="shared" si="10"/>
        <v>0</v>
      </c>
      <c r="M120" s="170"/>
      <c r="N120" s="170"/>
      <c r="O120" s="171"/>
      <c r="P120" s="201">
        <v>0</v>
      </c>
    </row>
    <row r="121" spans="1:16" x14ac:dyDescent="0.2">
      <c r="A121" s="166">
        <v>110</v>
      </c>
      <c r="B121" s="102" t="s">
        <v>389</v>
      </c>
      <c r="C121" s="173" t="s">
        <v>321</v>
      </c>
      <c r="D121" s="168">
        <f t="shared" si="8"/>
        <v>0</v>
      </c>
      <c r="E121" s="169"/>
      <c r="F121" s="169"/>
      <c r="G121" s="169">
        <f t="shared" si="9"/>
        <v>0</v>
      </c>
      <c r="H121" s="169"/>
      <c r="I121" s="169"/>
      <c r="J121" s="169"/>
      <c r="K121" s="169"/>
      <c r="L121" s="169">
        <f t="shared" si="10"/>
        <v>0</v>
      </c>
      <c r="M121" s="170"/>
      <c r="N121" s="170"/>
      <c r="O121" s="171"/>
      <c r="P121" s="201">
        <v>0</v>
      </c>
    </row>
    <row r="122" spans="1:16" x14ac:dyDescent="0.2">
      <c r="A122" s="166">
        <v>111</v>
      </c>
      <c r="B122" s="112" t="s">
        <v>218</v>
      </c>
      <c r="C122" s="167" t="s">
        <v>219</v>
      </c>
      <c r="D122" s="168">
        <f t="shared" si="8"/>
        <v>0</v>
      </c>
      <c r="E122" s="169"/>
      <c r="F122" s="169"/>
      <c r="G122" s="169">
        <f t="shared" si="9"/>
        <v>0</v>
      </c>
      <c r="H122" s="169"/>
      <c r="I122" s="169"/>
      <c r="J122" s="169"/>
      <c r="K122" s="169"/>
      <c r="L122" s="169">
        <f t="shared" si="10"/>
        <v>0</v>
      </c>
      <c r="M122" s="170"/>
      <c r="N122" s="170"/>
      <c r="O122" s="171"/>
      <c r="P122" s="201">
        <v>0</v>
      </c>
    </row>
    <row r="123" spans="1:16" x14ac:dyDescent="0.2">
      <c r="A123" s="166">
        <v>112</v>
      </c>
      <c r="B123" s="113" t="s">
        <v>220</v>
      </c>
      <c r="C123" s="167" t="s">
        <v>221</v>
      </c>
      <c r="D123" s="168">
        <f t="shared" si="8"/>
        <v>0</v>
      </c>
      <c r="E123" s="169"/>
      <c r="F123" s="169"/>
      <c r="G123" s="169">
        <f t="shared" si="9"/>
        <v>0</v>
      </c>
      <c r="H123" s="169"/>
      <c r="I123" s="169"/>
      <c r="J123" s="169"/>
      <c r="K123" s="169"/>
      <c r="L123" s="169">
        <f t="shared" si="10"/>
        <v>0</v>
      </c>
      <c r="M123" s="170"/>
      <c r="N123" s="170"/>
      <c r="O123" s="171"/>
      <c r="P123" s="201">
        <v>0</v>
      </c>
    </row>
    <row r="124" spans="1:16" ht="15" customHeight="1" x14ac:dyDescent="0.2">
      <c r="A124" s="166">
        <v>113</v>
      </c>
      <c r="B124" s="100" t="s">
        <v>222</v>
      </c>
      <c r="C124" s="174" t="s">
        <v>223</v>
      </c>
      <c r="D124" s="168">
        <f t="shared" si="8"/>
        <v>0</v>
      </c>
      <c r="E124" s="169"/>
      <c r="F124" s="169"/>
      <c r="G124" s="169">
        <f t="shared" si="9"/>
        <v>0</v>
      </c>
      <c r="H124" s="169"/>
      <c r="I124" s="169"/>
      <c r="J124" s="169"/>
      <c r="K124" s="169"/>
      <c r="L124" s="169">
        <f t="shared" si="10"/>
        <v>0</v>
      </c>
      <c r="M124" s="170"/>
      <c r="N124" s="170"/>
      <c r="O124" s="171"/>
      <c r="P124" s="201">
        <v>0</v>
      </c>
    </row>
    <row r="125" spans="1:16" ht="24" x14ac:dyDescent="0.2">
      <c r="A125" s="166">
        <v>114</v>
      </c>
      <c r="B125" s="113" t="s">
        <v>224</v>
      </c>
      <c r="C125" s="167" t="s">
        <v>225</v>
      </c>
      <c r="D125" s="168">
        <f t="shared" si="8"/>
        <v>0</v>
      </c>
      <c r="E125" s="169"/>
      <c r="F125" s="169"/>
      <c r="G125" s="169">
        <f t="shared" si="9"/>
        <v>0</v>
      </c>
      <c r="H125" s="169"/>
      <c r="I125" s="169"/>
      <c r="J125" s="169"/>
      <c r="K125" s="169"/>
      <c r="L125" s="169">
        <f t="shared" si="10"/>
        <v>0</v>
      </c>
      <c r="M125" s="170"/>
      <c r="N125" s="170"/>
      <c r="O125" s="171"/>
      <c r="P125" s="201">
        <v>0</v>
      </c>
    </row>
    <row r="126" spans="1:16" ht="24" customHeight="1" x14ac:dyDescent="0.2">
      <c r="A126" s="166">
        <v>115</v>
      </c>
      <c r="B126" s="113" t="s">
        <v>226</v>
      </c>
      <c r="C126" s="167" t="s">
        <v>227</v>
      </c>
      <c r="D126" s="168">
        <f t="shared" si="8"/>
        <v>0</v>
      </c>
      <c r="E126" s="169"/>
      <c r="F126" s="169"/>
      <c r="G126" s="169">
        <f t="shared" si="9"/>
        <v>0</v>
      </c>
      <c r="H126" s="169"/>
      <c r="I126" s="169"/>
      <c r="J126" s="169"/>
      <c r="K126" s="169"/>
      <c r="L126" s="169">
        <f t="shared" si="10"/>
        <v>0</v>
      </c>
      <c r="M126" s="170"/>
      <c r="N126" s="170"/>
      <c r="O126" s="171"/>
      <c r="P126" s="201">
        <v>0</v>
      </c>
    </row>
    <row r="127" spans="1:16" x14ac:dyDescent="0.2">
      <c r="A127" s="166">
        <v>116</v>
      </c>
      <c r="B127" s="112" t="s">
        <v>228</v>
      </c>
      <c r="C127" s="167" t="s">
        <v>380</v>
      </c>
      <c r="D127" s="168">
        <f t="shared" si="8"/>
        <v>0</v>
      </c>
      <c r="E127" s="169"/>
      <c r="F127" s="169"/>
      <c r="G127" s="169">
        <f t="shared" si="9"/>
        <v>0</v>
      </c>
      <c r="H127" s="169"/>
      <c r="I127" s="169"/>
      <c r="J127" s="169"/>
      <c r="K127" s="169"/>
      <c r="L127" s="169">
        <f t="shared" si="10"/>
        <v>0</v>
      </c>
      <c r="M127" s="170"/>
      <c r="N127" s="170"/>
      <c r="O127" s="171"/>
      <c r="P127" s="201">
        <v>0</v>
      </c>
    </row>
    <row r="128" spans="1:16" x14ac:dyDescent="0.2">
      <c r="A128" s="166">
        <v>117</v>
      </c>
      <c r="B128" s="112" t="s">
        <v>230</v>
      </c>
      <c r="C128" s="167" t="s">
        <v>231</v>
      </c>
      <c r="D128" s="168">
        <f t="shared" si="8"/>
        <v>105470717</v>
      </c>
      <c r="E128" s="169">
        <v>105470717</v>
      </c>
      <c r="F128" s="169"/>
      <c r="G128" s="169">
        <f t="shared" si="9"/>
        <v>0</v>
      </c>
      <c r="H128" s="169"/>
      <c r="I128" s="169"/>
      <c r="J128" s="169"/>
      <c r="K128" s="169"/>
      <c r="L128" s="169">
        <f t="shared" si="10"/>
        <v>0</v>
      </c>
      <c r="M128" s="170"/>
      <c r="N128" s="170"/>
      <c r="O128" s="171"/>
      <c r="P128" s="201">
        <v>0</v>
      </c>
    </row>
    <row r="129" spans="1:16" x14ac:dyDescent="0.2">
      <c r="A129" s="166">
        <v>118</v>
      </c>
      <c r="B129" s="112" t="s">
        <v>232</v>
      </c>
      <c r="C129" s="167" t="s">
        <v>233</v>
      </c>
      <c r="D129" s="168">
        <f t="shared" si="8"/>
        <v>62276246</v>
      </c>
      <c r="E129" s="169">
        <v>62276246</v>
      </c>
      <c r="F129" s="169"/>
      <c r="G129" s="169">
        <f t="shared" si="9"/>
        <v>0</v>
      </c>
      <c r="H129" s="169"/>
      <c r="I129" s="169"/>
      <c r="J129" s="169"/>
      <c r="K129" s="169"/>
      <c r="L129" s="169">
        <f t="shared" si="10"/>
        <v>0</v>
      </c>
      <c r="M129" s="170"/>
      <c r="N129" s="170"/>
      <c r="O129" s="171"/>
      <c r="P129" s="201">
        <v>0</v>
      </c>
    </row>
    <row r="130" spans="1:16" ht="12.75" customHeight="1" x14ac:dyDescent="0.2">
      <c r="A130" s="166">
        <v>119</v>
      </c>
      <c r="B130" s="100" t="s">
        <v>234</v>
      </c>
      <c r="C130" s="167" t="s">
        <v>235</v>
      </c>
      <c r="D130" s="168">
        <f t="shared" si="8"/>
        <v>0</v>
      </c>
      <c r="E130" s="169"/>
      <c r="F130" s="169"/>
      <c r="G130" s="169">
        <f t="shared" si="9"/>
        <v>0</v>
      </c>
      <c r="H130" s="169"/>
      <c r="I130" s="169"/>
      <c r="J130" s="169"/>
      <c r="K130" s="169"/>
      <c r="L130" s="169">
        <f t="shared" si="10"/>
        <v>0</v>
      </c>
      <c r="M130" s="170"/>
      <c r="N130" s="170"/>
      <c r="O130" s="171"/>
      <c r="P130" s="201">
        <v>0</v>
      </c>
    </row>
    <row r="131" spans="1:16" x14ac:dyDescent="0.2">
      <c r="A131" s="166">
        <v>120</v>
      </c>
      <c r="B131" s="112" t="s">
        <v>236</v>
      </c>
      <c r="C131" s="167" t="s">
        <v>237</v>
      </c>
      <c r="D131" s="168">
        <f t="shared" si="8"/>
        <v>0</v>
      </c>
      <c r="E131" s="169"/>
      <c r="F131" s="191"/>
      <c r="G131" s="169">
        <f t="shared" si="9"/>
        <v>0</v>
      </c>
      <c r="H131" s="191"/>
      <c r="I131" s="191"/>
      <c r="J131" s="191"/>
      <c r="K131" s="191"/>
      <c r="L131" s="169">
        <f t="shared" si="10"/>
        <v>0</v>
      </c>
      <c r="M131" s="170"/>
      <c r="N131" s="170"/>
      <c r="O131" s="171"/>
      <c r="P131" s="201">
        <v>0</v>
      </c>
    </row>
    <row r="132" spans="1:16" x14ac:dyDescent="0.2">
      <c r="A132" s="166">
        <v>121</v>
      </c>
      <c r="B132" s="113" t="s">
        <v>238</v>
      </c>
      <c r="C132" s="167" t="s">
        <v>239</v>
      </c>
      <c r="D132" s="168">
        <f t="shared" si="8"/>
        <v>0</v>
      </c>
      <c r="E132" s="169"/>
      <c r="F132" s="169"/>
      <c r="G132" s="169">
        <f t="shared" si="9"/>
        <v>0</v>
      </c>
      <c r="H132" s="169"/>
      <c r="I132" s="169"/>
      <c r="J132" s="169"/>
      <c r="K132" s="169"/>
      <c r="L132" s="169">
        <f t="shared" si="10"/>
        <v>0</v>
      </c>
      <c r="M132" s="170"/>
      <c r="N132" s="170"/>
      <c r="O132" s="171"/>
      <c r="P132" s="201">
        <v>0</v>
      </c>
    </row>
    <row r="133" spans="1:16" x14ac:dyDescent="0.2">
      <c r="A133" s="166">
        <v>122</v>
      </c>
      <c r="B133" s="113" t="s">
        <v>240</v>
      </c>
      <c r="C133" s="167" t="s">
        <v>241</v>
      </c>
      <c r="D133" s="168">
        <f t="shared" si="8"/>
        <v>0</v>
      </c>
      <c r="E133" s="169"/>
      <c r="F133" s="169"/>
      <c r="G133" s="169">
        <f t="shared" si="9"/>
        <v>0</v>
      </c>
      <c r="H133" s="169"/>
      <c r="I133" s="169"/>
      <c r="J133" s="169"/>
      <c r="K133" s="169"/>
      <c r="L133" s="169">
        <f t="shared" si="10"/>
        <v>0</v>
      </c>
      <c r="M133" s="170"/>
      <c r="N133" s="170"/>
      <c r="O133" s="171"/>
      <c r="P133" s="201">
        <v>0</v>
      </c>
    </row>
    <row r="134" spans="1:16" x14ac:dyDescent="0.2">
      <c r="A134" s="166">
        <v>123</v>
      </c>
      <c r="B134" s="113" t="s">
        <v>242</v>
      </c>
      <c r="C134" s="167" t="s">
        <v>322</v>
      </c>
      <c r="D134" s="168">
        <f t="shared" si="8"/>
        <v>0</v>
      </c>
      <c r="E134" s="169"/>
      <c r="F134" s="169"/>
      <c r="G134" s="169">
        <f t="shared" si="9"/>
        <v>0</v>
      </c>
      <c r="H134" s="169"/>
      <c r="I134" s="169"/>
      <c r="J134" s="169"/>
      <c r="K134" s="169"/>
      <c r="L134" s="169">
        <f t="shared" si="10"/>
        <v>0</v>
      </c>
      <c r="M134" s="170"/>
      <c r="N134" s="170"/>
      <c r="O134" s="171"/>
      <c r="P134" s="201">
        <v>0</v>
      </c>
    </row>
    <row r="135" spans="1:16" x14ac:dyDescent="0.2">
      <c r="A135" s="166">
        <v>124</v>
      </c>
      <c r="B135" s="113" t="s">
        <v>243</v>
      </c>
      <c r="C135" s="167" t="s">
        <v>244</v>
      </c>
      <c r="D135" s="168">
        <f t="shared" si="8"/>
        <v>17124690</v>
      </c>
      <c r="E135" s="169"/>
      <c r="F135" s="169"/>
      <c r="G135" s="169">
        <f t="shared" si="9"/>
        <v>0</v>
      </c>
      <c r="H135" s="169"/>
      <c r="I135" s="169"/>
      <c r="J135" s="169"/>
      <c r="K135" s="169"/>
      <c r="L135" s="169">
        <f t="shared" si="10"/>
        <v>17124690</v>
      </c>
      <c r="M135" s="170">
        <v>17124690</v>
      </c>
      <c r="N135" s="170"/>
      <c r="O135" s="171"/>
      <c r="P135" s="201">
        <v>0</v>
      </c>
    </row>
    <row r="136" spans="1:16" ht="15.75" customHeight="1" x14ac:dyDescent="0.2">
      <c r="A136" s="166">
        <v>125</v>
      </c>
      <c r="B136" s="113" t="s">
        <v>245</v>
      </c>
      <c r="C136" s="167" t="s">
        <v>246</v>
      </c>
      <c r="D136" s="168">
        <f t="shared" si="8"/>
        <v>0</v>
      </c>
      <c r="E136" s="169"/>
      <c r="F136" s="169"/>
      <c r="G136" s="169">
        <f t="shared" si="9"/>
        <v>0</v>
      </c>
      <c r="H136" s="169"/>
      <c r="I136" s="169"/>
      <c r="J136" s="169"/>
      <c r="K136" s="169"/>
      <c r="L136" s="169">
        <f t="shared" si="10"/>
        <v>0</v>
      </c>
      <c r="M136" s="170"/>
      <c r="N136" s="170"/>
      <c r="O136" s="171"/>
      <c r="P136" s="201">
        <v>0</v>
      </c>
    </row>
    <row r="137" spans="1:16" ht="15.75" customHeight="1" x14ac:dyDescent="0.2">
      <c r="A137" s="166">
        <v>126</v>
      </c>
      <c r="B137" s="100" t="s">
        <v>247</v>
      </c>
      <c r="C137" s="167" t="s">
        <v>248</v>
      </c>
      <c r="D137" s="168">
        <f t="shared" si="8"/>
        <v>3325824</v>
      </c>
      <c r="E137" s="169"/>
      <c r="F137" s="169"/>
      <c r="G137" s="169">
        <f t="shared" si="9"/>
        <v>0</v>
      </c>
      <c r="H137" s="169"/>
      <c r="I137" s="169"/>
      <c r="J137" s="169"/>
      <c r="K137" s="169"/>
      <c r="L137" s="169">
        <f t="shared" si="10"/>
        <v>3325824</v>
      </c>
      <c r="M137" s="170">
        <v>2568704</v>
      </c>
      <c r="N137" s="170"/>
      <c r="O137" s="171">
        <v>757120</v>
      </c>
      <c r="P137" s="201">
        <v>0</v>
      </c>
    </row>
    <row r="138" spans="1:16" ht="15.75" customHeight="1" x14ac:dyDescent="0.2">
      <c r="A138" s="166">
        <v>127</v>
      </c>
      <c r="B138" s="113" t="s">
        <v>249</v>
      </c>
      <c r="C138" s="167" t="s">
        <v>250</v>
      </c>
      <c r="D138" s="168">
        <f t="shared" si="8"/>
        <v>0</v>
      </c>
      <c r="E138" s="169"/>
      <c r="F138" s="169"/>
      <c r="G138" s="169">
        <f t="shared" si="9"/>
        <v>0</v>
      </c>
      <c r="H138" s="169"/>
      <c r="I138" s="169"/>
      <c r="J138" s="169"/>
      <c r="K138" s="169"/>
      <c r="L138" s="169">
        <f t="shared" si="10"/>
        <v>0</v>
      </c>
      <c r="M138" s="170"/>
      <c r="N138" s="170"/>
      <c r="O138" s="171"/>
      <c r="P138" s="201">
        <v>0</v>
      </c>
    </row>
    <row r="139" spans="1:16" ht="15.75" customHeight="1" x14ac:dyDescent="0.2">
      <c r="A139" s="166">
        <v>128</v>
      </c>
      <c r="B139" s="100" t="s">
        <v>251</v>
      </c>
      <c r="C139" s="167" t="s">
        <v>323</v>
      </c>
      <c r="D139" s="168">
        <f t="shared" si="8"/>
        <v>104674463</v>
      </c>
      <c r="E139" s="169"/>
      <c r="F139" s="169"/>
      <c r="G139" s="169">
        <f t="shared" si="9"/>
        <v>104674463</v>
      </c>
      <c r="H139" s="169">
        <v>50773566</v>
      </c>
      <c r="I139" s="169">
        <v>2098219</v>
      </c>
      <c r="J139" s="169">
        <v>38591797</v>
      </c>
      <c r="K139" s="169">
        <v>13210881</v>
      </c>
      <c r="L139" s="169">
        <f t="shared" si="10"/>
        <v>0</v>
      </c>
      <c r="M139" s="170"/>
      <c r="N139" s="170"/>
      <c r="O139" s="171"/>
      <c r="P139" s="201">
        <v>0</v>
      </c>
    </row>
    <row r="140" spans="1:16" ht="15.75" customHeight="1" x14ac:dyDescent="0.2">
      <c r="A140" s="166">
        <v>129</v>
      </c>
      <c r="B140" s="100" t="s">
        <v>252</v>
      </c>
      <c r="C140" s="167" t="s">
        <v>253</v>
      </c>
      <c r="D140" s="168">
        <f t="shared" ref="D140:D148" si="11">E140+F140+G140+L140</f>
        <v>0</v>
      </c>
      <c r="E140" s="169"/>
      <c r="F140" s="169"/>
      <c r="G140" s="169">
        <f t="shared" si="9"/>
        <v>0</v>
      </c>
      <c r="H140" s="169"/>
      <c r="I140" s="169"/>
      <c r="J140" s="169"/>
      <c r="K140" s="169"/>
      <c r="L140" s="169">
        <f t="shared" si="10"/>
        <v>0</v>
      </c>
      <c r="M140" s="170"/>
      <c r="N140" s="170"/>
      <c r="O140" s="171"/>
      <c r="P140" s="201">
        <v>0</v>
      </c>
    </row>
    <row r="141" spans="1:16" x14ac:dyDescent="0.2">
      <c r="A141" s="166">
        <v>130</v>
      </c>
      <c r="B141" s="113" t="s">
        <v>254</v>
      </c>
      <c r="C141" s="167" t="s">
        <v>255</v>
      </c>
      <c r="D141" s="168">
        <f t="shared" si="11"/>
        <v>0</v>
      </c>
      <c r="E141" s="169"/>
      <c r="F141" s="169"/>
      <c r="G141" s="169">
        <f t="shared" ref="G141:G148" si="12">SUM(H141:K141)</f>
        <v>0</v>
      </c>
      <c r="H141" s="169"/>
      <c r="I141" s="169"/>
      <c r="J141" s="169"/>
      <c r="K141" s="169"/>
      <c r="L141" s="169">
        <f t="shared" ref="L141:L148" si="13">SUM(M141:O141)</f>
        <v>0</v>
      </c>
      <c r="M141" s="170"/>
      <c r="N141" s="170"/>
      <c r="O141" s="171"/>
      <c r="P141" s="201">
        <v>0</v>
      </c>
    </row>
    <row r="142" spans="1:16" x14ac:dyDescent="0.2">
      <c r="A142" s="166">
        <v>131</v>
      </c>
      <c r="B142" s="113" t="s">
        <v>256</v>
      </c>
      <c r="C142" s="167" t="s">
        <v>257</v>
      </c>
      <c r="D142" s="168">
        <f t="shared" si="11"/>
        <v>0</v>
      </c>
      <c r="E142" s="169"/>
      <c r="F142" s="169"/>
      <c r="G142" s="169">
        <f t="shared" si="12"/>
        <v>0</v>
      </c>
      <c r="H142" s="169"/>
      <c r="I142" s="169"/>
      <c r="J142" s="169"/>
      <c r="K142" s="169"/>
      <c r="L142" s="169">
        <f t="shared" si="13"/>
        <v>0</v>
      </c>
      <c r="M142" s="170"/>
      <c r="N142" s="170"/>
      <c r="O142" s="171"/>
      <c r="P142" s="201">
        <v>0</v>
      </c>
    </row>
    <row r="143" spans="1:16" x14ac:dyDescent="0.2">
      <c r="A143" s="166">
        <v>132</v>
      </c>
      <c r="B143" s="113" t="s">
        <v>258</v>
      </c>
      <c r="C143" s="167" t="s">
        <v>259</v>
      </c>
      <c r="D143" s="168">
        <f t="shared" si="11"/>
        <v>55971338</v>
      </c>
      <c r="E143" s="169"/>
      <c r="F143" s="169"/>
      <c r="G143" s="169">
        <f t="shared" si="12"/>
        <v>0</v>
      </c>
      <c r="H143" s="169"/>
      <c r="I143" s="169"/>
      <c r="J143" s="169"/>
      <c r="K143" s="169"/>
      <c r="L143" s="169">
        <f t="shared" si="13"/>
        <v>55971338</v>
      </c>
      <c r="M143" s="170">
        <v>54799009</v>
      </c>
      <c r="N143" s="170">
        <v>1172329</v>
      </c>
      <c r="O143" s="171"/>
      <c r="P143" s="201">
        <v>0</v>
      </c>
    </row>
    <row r="144" spans="1:16" ht="13.5" customHeight="1" x14ac:dyDescent="0.2">
      <c r="A144" s="166">
        <v>133</v>
      </c>
      <c r="B144" s="100" t="s">
        <v>260</v>
      </c>
      <c r="C144" s="167" t="s">
        <v>324</v>
      </c>
      <c r="D144" s="168">
        <f t="shared" si="11"/>
        <v>1337359</v>
      </c>
      <c r="E144" s="169"/>
      <c r="F144" s="169"/>
      <c r="G144" s="169">
        <f t="shared" si="12"/>
        <v>0</v>
      </c>
      <c r="H144" s="169"/>
      <c r="I144" s="169"/>
      <c r="J144" s="169"/>
      <c r="K144" s="169"/>
      <c r="L144" s="169">
        <f t="shared" si="13"/>
        <v>1337359</v>
      </c>
      <c r="M144" s="170"/>
      <c r="N144" s="170">
        <v>1337359</v>
      </c>
      <c r="O144" s="171"/>
      <c r="P144" s="201">
        <v>0</v>
      </c>
    </row>
    <row r="145" spans="1:16" x14ac:dyDescent="0.2">
      <c r="A145" s="166">
        <v>134</v>
      </c>
      <c r="B145" s="112" t="s">
        <v>261</v>
      </c>
      <c r="C145" s="167" t="s">
        <v>262</v>
      </c>
      <c r="D145" s="168">
        <f t="shared" si="11"/>
        <v>12956690</v>
      </c>
      <c r="E145" s="169"/>
      <c r="F145" s="169"/>
      <c r="G145" s="169">
        <f t="shared" si="12"/>
        <v>2041786</v>
      </c>
      <c r="H145" s="169"/>
      <c r="I145" s="169"/>
      <c r="J145" s="169">
        <v>2041786</v>
      </c>
      <c r="K145" s="169"/>
      <c r="L145" s="169">
        <f t="shared" si="13"/>
        <v>10914904</v>
      </c>
      <c r="M145" s="170">
        <v>8562346</v>
      </c>
      <c r="N145" s="170">
        <v>1573493</v>
      </c>
      <c r="O145" s="171">
        <v>779065</v>
      </c>
      <c r="P145" s="201">
        <v>221386</v>
      </c>
    </row>
    <row r="146" spans="1:16" x14ac:dyDescent="0.2">
      <c r="A146" s="166">
        <v>135</v>
      </c>
      <c r="B146" s="113" t="s">
        <v>263</v>
      </c>
      <c r="C146" s="167" t="s">
        <v>264</v>
      </c>
      <c r="D146" s="168">
        <f t="shared" si="11"/>
        <v>0</v>
      </c>
      <c r="E146" s="169"/>
      <c r="F146" s="169"/>
      <c r="G146" s="169">
        <f t="shared" si="12"/>
        <v>0</v>
      </c>
      <c r="H146" s="169"/>
      <c r="I146" s="169"/>
      <c r="J146" s="169"/>
      <c r="K146" s="169"/>
      <c r="L146" s="169">
        <f t="shared" si="13"/>
        <v>0</v>
      </c>
      <c r="M146" s="170"/>
      <c r="N146" s="170"/>
      <c r="O146" s="171"/>
      <c r="P146" s="201">
        <v>0</v>
      </c>
    </row>
    <row r="147" spans="1:16" x14ac:dyDescent="0.2">
      <c r="A147" s="166">
        <v>136</v>
      </c>
      <c r="B147" s="100" t="s">
        <v>265</v>
      </c>
      <c r="C147" s="167" t="s">
        <v>266</v>
      </c>
      <c r="D147" s="168">
        <f t="shared" si="11"/>
        <v>0</v>
      </c>
      <c r="E147" s="169"/>
      <c r="F147" s="169"/>
      <c r="G147" s="169">
        <f t="shared" si="12"/>
        <v>0</v>
      </c>
      <c r="H147" s="169"/>
      <c r="I147" s="169"/>
      <c r="J147" s="169"/>
      <c r="K147" s="169"/>
      <c r="L147" s="169">
        <f t="shared" si="13"/>
        <v>0</v>
      </c>
      <c r="M147" s="170"/>
      <c r="N147" s="170"/>
      <c r="O147" s="171"/>
      <c r="P147" s="201">
        <v>0</v>
      </c>
    </row>
    <row r="148" spans="1:16" ht="15.75" customHeight="1" thickBot="1" x14ac:dyDescent="0.25">
      <c r="A148" s="175">
        <v>137</v>
      </c>
      <c r="B148" s="176" t="s">
        <v>267</v>
      </c>
      <c r="C148" s="177" t="s">
        <v>268</v>
      </c>
      <c r="D148" s="178">
        <f t="shared" si="11"/>
        <v>75396000</v>
      </c>
      <c r="E148" s="179"/>
      <c r="F148" s="179">
        <v>75396000</v>
      </c>
      <c r="G148" s="179">
        <f t="shared" si="12"/>
        <v>0</v>
      </c>
      <c r="H148" s="179"/>
      <c r="I148" s="179"/>
      <c r="J148" s="179"/>
      <c r="K148" s="179"/>
      <c r="L148" s="179">
        <f t="shared" si="13"/>
        <v>0</v>
      </c>
      <c r="M148" s="180"/>
      <c r="N148" s="180"/>
      <c r="O148" s="181"/>
      <c r="P148" s="202">
        <v>0</v>
      </c>
    </row>
  </sheetData>
  <mergeCells count="21">
    <mergeCell ref="A11:C11"/>
    <mergeCell ref="D6:D8"/>
    <mergeCell ref="E6:E8"/>
    <mergeCell ref="F6:F8"/>
    <mergeCell ref="G6:K6"/>
    <mergeCell ref="G7:G8"/>
    <mergeCell ref="H7:H8"/>
    <mergeCell ref="I7:I8"/>
    <mergeCell ref="J7:K7"/>
    <mergeCell ref="A10:C10"/>
    <mergeCell ref="A9:C9"/>
    <mergeCell ref="P5:P8"/>
    <mergeCell ref="A2:M2"/>
    <mergeCell ref="A5:A8"/>
    <mergeCell ref="B5:B8"/>
    <mergeCell ref="C5:C8"/>
    <mergeCell ref="L6:O6"/>
    <mergeCell ref="L7:L8"/>
    <mergeCell ref="M7:M8"/>
    <mergeCell ref="N7:O7"/>
    <mergeCell ref="D5:O5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45"/>
  <sheetViews>
    <sheetView zoomScale="110" zoomScaleNormal="110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K17" sqref="K17"/>
    </sheetView>
  </sheetViews>
  <sheetFormatPr defaultRowHeight="12" x14ac:dyDescent="0.2"/>
  <cols>
    <col min="1" max="1" width="4.7109375" style="39" customWidth="1"/>
    <col min="2" max="2" width="9.28515625" style="39" customWidth="1"/>
    <col min="3" max="3" width="31.28515625" style="60" customWidth="1"/>
    <col min="4" max="4" width="12.7109375" style="60" customWidth="1"/>
    <col min="5" max="6" width="13.7109375" style="60" customWidth="1"/>
    <col min="7" max="7" width="14.5703125" style="3" customWidth="1"/>
    <col min="8" max="16384" width="9.140625" style="3"/>
  </cols>
  <sheetData>
    <row r="2" spans="1:7" ht="39.75" customHeight="1" x14ac:dyDescent="0.2">
      <c r="A2" s="204" t="s">
        <v>325</v>
      </c>
      <c r="B2" s="204"/>
      <c r="C2" s="204"/>
      <c r="D2" s="204"/>
      <c r="E2" s="204"/>
      <c r="F2" s="204"/>
      <c r="G2" s="204"/>
    </row>
    <row r="3" spans="1:7" x14ac:dyDescent="0.2">
      <c r="C3" s="4"/>
      <c r="D3" s="4"/>
      <c r="E3" s="41"/>
      <c r="F3" s="4"/>
      <c r="G3" s="3" t="s">
        <v>293</v>
      </c>
    </row>
    <row r="4" spans="1:7" s="5" customFormat="1" ht="24.75" customHeight="1" x14ac:dyDescent="0.2">
      <c r="A4" s="206" t="s">
        <v>0</v>
      </c>
      <c r="B4" s="206" t="s">
        <v>1</v>
      </c>
      <c r="C4" s="206" t="s">
        <v>2</v>
      </c>
      <c r="D4" s="206" t="s">
        <v>300</v>
      </c>
      <c r="E4" s="206"/>
      <c r="F4" s="206"/>
      <c r="G4" s="206"/>
    </row>
    <row r="5" spans="1:7" ht="51.75" customHeight="1" x14ac:dyDescent="0.2">
      <c r="A5" s="206"/>
      <c r="B5" s="206"/>
      <c r="C5" s="206"/>
      <c r="D5" s="148" t="s">
        <v>290</v>
      </c>
      <c r="E5" s="148" t="s">
        <v>301</v>
      </c>
      <c r="F5" s="148" t="s">
        <v>303</v>
      </c>
      <c r="G5" s="148" t="s">
        <v>302</v>
      </c>
    </row>
    <row r="6" spans="1:7" s="5" customFormat="1" x14ac:dyDescent="0.2">
      <c r="A6" s="255" t="s">
        <v>270</v>
      </c>
      <c r="B6" s="255"/>
      <c r="C6" s="255"/>
      <c r="D6" s="21">
        <v>3687231406</v>
      </c>
      <c r="E6" s="21">
        <v>3459724701</v>
      </c>
      <c r="F6" s="21">
        <v>33337054</v>
      </c>
      <c r="G6" s="21">
        <v>119401562</v>
      </c>
    </row>
    <row r="7" spans="1:7" s="5" customFormat="1" ht="12.75" customHeight="1" x14ac:dyDescent="0.2">
      <c r="A7" s="219" t="s">
        <v>269</v>
      </c>
      <c r="B7" s="220"/>
      <c r="C7" s="221"/>
      <c r="D7" s="20">
        <v>74768089</v>
      </c>
      <c r="E7" s="26"/>
      <c r="F7" s="149"/>
      <c r="G7" s="18"/>
    </row>
    <row r="8" spans="1:7" ht="12.75" customHeight="1" x14ac:dyDescent="0.2">
      <c r="A8" s="219" t="s">
        <v>313</v>
      </c>
      <c r="B8" s="220"/>
      <c r="C8" s="221"/>
      <c r="D8" s="22">
        <v>3612463317</v>
      </c>
      <c r="E8" s="22">
        <v>3459724701</v>
      </c>
      <c r="F8" s="22">
        <v>33337054</v>
      </c>
      <c r="G8" s="22">
        <v>119401562</v>
      </c>
    </row>
    <row r="9" spans="1:7" ht="12" customHeight="1" x14ac:dyDescent="0.2">
      <c r="A9" s="45">
        <v>1</v>
      </c>
      <c r="B9" s="6" t="s">
        <v>3</v>
      </c>
      <c r="C9" s="7" t="s">
        <v>4</v>
      </c>
      <c r="D9" s="26">
        <v>1515540</v>
      </c>
      <c r="E9" s="26">
        <v>1453168</v>
      </c>
      <c r="F9" s="26">
        <v>62372</v>
      </c>
      <c r="G9" s="20"/>
    </row>
    <row r="10" spans="1:7" x14ac:dyDescent="0.2">
      <c r="A10" s="45">
        <v>2</v>
      </c>
      <c r="B10" s="9" t="s">
        <v>5</v>
      </c>
      <c r="C10" s="7" t="s">
        <v>6</v>
      </c>
      <c r="D10" s="26">
        <v>1546399</v>
      </c>
      <c r="E10" s="26">
        <v>1484028</v>
      </c>
      <c r="F10" s="26">
        <v>62371</v>
      </c>
      <c r="G10" s="27"/>
    </row>
    <row r="11" spans="1:7" x14ac:dyDescent="0.2">
      <c r="A11" s="45">
        <v>3</v>
      </c>
      <c r="B11" s="66" t="s">
        <v>7</v>
      </c>
      <c r="C11" s="10" t="s">
        <v>8</v>
      </c>
      <c r="D11" s="26">
        <v>139680244</v>
      </c>
      <c r="E11" s="26">
        <v>136686426</v>
      </c>
      <c r="F11" s="33">
        <v>2993818</v>
      </c>
      <c r="G11" s="27"/>
    </row>
    <row r="12" spans="1:7" ht="14.25" customHeight="1" x14ac:dyDescent="0.2">
      <c r="A12" s="45">
        <v>4</v>
      </c>
      <c r="B12" s="6" t="s">
        <v>9</v>
      </c>
      <c r="C12" s="7" t="s">
        <v>10</v>
      </c>
      <c r="D12" s="26">
        <v>1632531</v>
      </c>
      <c r="E12" s="26">
        <v>1570159</v>
      </c>
      <c r="F12" s="26">
        <v>62372</v>
      </c>
      <c r="G12" s="27"/>
    </row>
    <row r="13" spans="1:7" x14ac:dyDescent="0.2">
      <c r="A13" s="45">
        <v>5</v>
      </c>
      <c r="B13" s="6" t="s">
        <v>11</v>
      </c>
      <c r="C13" s="7" t="s">
        <v>12</v>
      </c>
      <c r="D13" s="26">
        <v>0</v>
      </c>
      <c r="E13" s="26"/>
      <c r="F13" s="26"/>
      <c r="G13" s="27"/>
    </row>
    <row r="14" spans="1:7" x14ac:dyDescent="0.2">
      <c r="A14" s="45">
        <v>6</v>
      </c>
      <c r="B14" s="66" t="s">
        <v>13</v>
      </c>
      <c r="C14" s="10" t="s">
        <v>14</v>
      </c>
      <c r="D14" s="26">
        <v>291665743</v>
      </c>
      <c r="E14" s="26">
        <v>286924708</v>
      </c>
      <c r="F14" s="33">
        <v>4741035</v>
      </c>
      <c r="G14" s="27"/>
    </row>
    <row r="15" spans="1:7" x14ac:dyDescent="0.2">
      <c r="A15" s="45">
        <v>7</v>
      </c>
      <c r="B15" s="11" t="s">
        <v>15</v>
      </c>
      <c r="C15" s="12" t="s">
        <v>16</v>
      </c>
      <c r="D15" s="26">
        <v>0</v>
      </c>
      <c r="E15" s="26"/>
      <c r="F15" s="34"/>
      <c r="G15" s="27"/>
    </row>
    <row r="16" spans="1:7" x14ac:dyDescent="0.2">
      <c r="A16" s="45">
        <v>8</v>
      </c>
      <c r="B16" s="66" t="s">
        <v>17</v>
      </c>
      <c r="C16" s="10" t="s">
        <v>18</v>
      </c>
      <c r="D16" s="26">
        <v>0</v>
      </c>
      <c r="E16" s="26"/>
      <c r="F16" s="33"/>
      <c r="G16" s="27"/>
    </row>
    <row r="17" spans="1:7" x14ac:dyDescent="0.2">
      <c r="A17" s="45">
        <v>9</v>
      </c>
      <c r="B17" s="66" t="s">
        <v>19</v>
      </c>
      <c r="C17" s="10" t="s">
        <v>20</v>
      </c>
      <c r="D17" s="26">
        <v>1715478</v>
      </c>
      <c r="E17" s="26">
        <v>1653107</v>
      </c>
      <c r="F17" s="33">
        <v>62371</v>
      </c>
      <c r="G17" s="27"/>
    </row>
    <row r="18" spans="1:7" x14ac:dyDescent="0.2">
      <c r="A18" s="45">
        <v>10</v>
      </c>
      <c r="B18" s="66" t="s">
        <v>21</v>
      </c>
      <c r="C18" s="10" t="s">
        <v>22</v>
      </c>
      <c r="D18" s="26">
        <v>0</v>
      </c>
      <c r="E18" s="26"/>
      <c r="F18" s="33"/>
      <c r="G18" s="27"/>
    </row>
    <row r="19" spans="1:7" x14ac:dyDescent="0.2">
      <c r="A19" s="45">
        <v>11</v>
      </c>
      <c r="B19" s="66" t="s">
        <v>23</v>
      </c>
      <c r="C19" s="10" t="s">
        <v>24</v>
      </c>
      <c r="D19" s="26">
        <v>1731696</v>
      </c>
      <c r="E19" s="26">
        <v>1669325</v>
      </c>
      <c r="F19" s="33">
        <v>62371</v>
      </c>
      <c r="G19" s="27"/>
    </row>
    <row r="20" spans="1:7" x14ac:dyDescent="0.2">
      <c r="A20" s="45">
        <v>12</v>
      </c>
      <c r="B20" s="66" t="s">
        <v>25</v>
      </c>
      <c r="C20" s="10" t="s">
        <v>26</v>
      </c>
      <c r="D20" s="26">
        <v>0</v>
      </c>
      <c r="E20" s="26"/>
      <c r="F20" s="33"/>
      <c r="G20" s="27"/>
    </row>
    <row r="21" spans="1:7" x14ac:dyDescent="0.2">
      <c r="A21" s="45">
        <v>13</v>
      </c>
      <c r="B21" s="66" t="s">
        <v>390</v>
      </c>
      <c r="C21" s="7" t="s">
        <v>356</v>
      </c>
      <c r="D21" s="26">
        <v>0</v>
      </c>
      <c r="E21" s="26"/>
      <c r="F21" s="33"/>
      <c r="G21" s="27"/>
    </row>
    <row r="22" spans="1:7" x14ac:dyDescent="0.2">
      <c r="A22" s="45">
        <v>14</v>
      </c>
      <c r="B22" s="6" t="s">
        <v>27</v>
      </c>
      <c r="C22" s="10" t="s">
        <v>28</v>
      </c>
      <c r="D22" s="26">
        <v>0</v>
      </c>
      <c r="E22" s="26"/>
      <c r="F22" s="33"/>
      <c r="G22" s="27"/>
    </row>
    <row r="23" spans="1:7" x14ac:dyDescent="0.2">
      <c r="A23" s="45">
        <v>15</v>
      </c>
      <c r="B23" s="66" t="s">
        <v>29</v>
      </c>
      <c r="C23" s="10" t="s">
        <v>30</v>
      </c>
      <c r="D23" s="26">
        <v>0</v>
      </c>
      <c r="E23" s="26"/>
      <c r="F23" s="33"/>
      <c r="G23" s="27"/>
    </row>
    <row r="24" spans="1:7" x14ac:dyDescent="0.2">
      <c r="A24" s="45">
        <v>16</v>
      </c>
      <c r="B24" s="66" t="s">
        <v>31</v>
      </c>
      <c r="C24" s="10" t="s">
        <v>32</v>
      </c>
      <c r="D24" s="26">
        <v>0</v>
      </c>
      <c r="E24" s="26"/>
      <c r="F24" s="33"/>
      <c r="G24" s="27"/>
    </row>
    <row r="25" spans="1:7" x14ac:dyDescent="0.2">
      <c r="A25" s="45">
        <v>17</v>
      </c>
      <c r="B25" s="66" t="s">
        <v>33</v>
      </c>
      <c r="C25" s="10" t="s">
        <v>34</v>
      </c>
      <c r="D25" s="26">
        <v>0</v>
      </c>
      <c r="E25" s="26"/>
      <c r="F25" s="33"/>
      <c r="G25" s="27"/>
    </row>
    <row r="26" spans="1:7" x14ac:dyDescent="0.2">
      <c r="A26" s="45">
        <v>18</v>
      </c>
      <c r="B26" s="66" t="s">
        <v>35</v>
      </c>
      <c r="C26" s="10" t="s">
        <v>36</v>
      </c>
      <c r="D26" s="26">
        <v>199687726</v>
      </c>
      <c r="E26" s="26">
        <v>197816589</v>
      </c>
      <c r="F26" s="33">
        <v>1871137</v>
      </c>
      <c r="G26" s="27"/>
    </row>
    <row r="27" spans="1:7" x14ac:dyDescent="0.2">
      <c r="A27" s="45">
        <v>19</v>
      </c>
      <c r="B27" s="6" t="s">
        <v>37</v>
      </c>
      <c r="C27" s="7" t="s">
        <v>38</v>
      </c>
      <c r="D27" s="26">
        <v>0</v>
      </c>
      <c r="E27" s="26"/>
      <c r="F27" s="26"/>
      <c r="G27" s="27"/>
    </row>
    <row r="28" spans="1:7" x14ac:dyDescent="0.2">
      <c r="A28" s="45">
        <v>20</v>
      </c>
      <c r="B28" s="6" t="s">
        <v>39</v>
      </c>
      <c r="C28" s="7" t="s">
        <v>40</v>
      </c>
      <c r="D28" s="26">
        <v>0</v>
      </c>
      <c r="E28" s="26"/>
      <c r="F28" s="26"/>
      <c r="G28" s="27"/>
    </row>
    <row r="29" spans="1:7" x14ac:dyDescent="0.2">
      <c r="A29" s="45">
        <v>21</v>
      </c>
      <c r="B29" s="6" t="s">
        <v>41</v>
      </c>
      <c r="C29" s="7" t="s">
        <v>42</v>
      </c>
      <c r="D29" s="26">
        <v>0</v>
      </c>
      <c r="E29" s="26"/>
      <c r="F29" s="26"/>
      <c r="G29" s="27"/>
    </row>
    <row r="30" spans="1:7" x14ac:dyDescent="0.2">
      <c r="A30" s="45">
        <v>22</v>
      </c>
      <c r="B30" s="6" t="s">
        <v>43</v>
      </c>
      <c r="C30" s="7" t="s">
        <v>44</v>
      </c>
      <c r="D30" s="26">
        <v>140260298</v>
      </c>
      <c r="E30" s="26">
        <v>138888131</v>
      </c>
      <c r="F30" s="26">
        <v>1372167</v>
      </c>
      <c r="G30" s="27"/>
    </row>
    <row r="31" spans="1:7" x14ac:dyDescent="0.2">
      <c r="A31" s="45">
        <v>23</v>
      </c>
      <c r="B31" s="66" t="s">
        <v>45</v>
      </c>
      <c r="C31" s="10" t="s">
        <v>46</v>
      </c>
      <c r="D31" s="26">
        <v>23845903</v>
      </c>
      <c r="E31" s="26">
        <v>23389996</v>
      </c>
      <c r="F31" s="33">
        <v>455907</v>
      </c>
      <c r="G31" s="27"/>
    </row>
    <row r="32" spans="1:7" ht="12" customHeight="1" x14ac:dyDescent="0.2">
      <c r="A32" s="45">
        <v>24</v>
      </c>
      <c r="B32" s="66" t="s">
        <v>47</v>
      </c>
      <c r="C32" s="10" t="s">
        <v>48</v>
      </c>
      <c r="D32" s="26">
        <v>0</v>
      </c>
      <c r="E32" s="26"/>
      <c r="F32" s="33"/>
      <c r="G32" s="27"/>
    </row>
    <row r="33" spans="1:7" ht="24" x14ac:dyDescent="0.2">
      <c r="A33" s="45">
        <v>25</v>
      </c>
      <c r="B33" s="66" t="s">
        <v>49</v>
      </c>
      <c r="C33" s="10" t="s">
        <v>50</v>
      </c>
      <c r="D33" s="26">
        <v>0</v>
      </c>
      <c r="E33" s="26"/>
      <c r="F33" s="33"/>
      <c r="G33" s="27"/>
    </row>
    <row r="34" spans="1:7" x14ac:dyDescent="0.2">
      <c r="A34" s="45">
        <v>26</v>
      </c>
      <c r="B34" s="6" t="s">
        <v>51</v>
      </c>
      <c r="C34" s="12" t="s">
        <v>52</v>
      </c>
      <c r="D34" s="26">
        <v>0</v>
      </c>
      <c r="E34" s="26"/>
      <c r="F34" s="34"/>
      <c r="G34" s="27"/>
    </row>
    <row r="35" spans="1:7" x14ac:dyDescent="0.2">
      <c r="A35" s="45">
        <v>27</v>
      </c>
      <c r="B35" s="66" t="s">
        <v>53</v>
      </c>
      <c r="C35" s="10" t="s">
        <v>54</v>
      </c>
      <c r="D35" s="26">
        <v>0</v>
      </c>
      <c r="E35" s="26"/>
      <c r="F35" s="33"/>
      <c r="G35" s="27"/>
    </row>
    <row r="36" spans="1:7" ht="24" customHeight="1" x14ac:dyDescent="0.2">
      <c r="A36" s="45">
        <v>28</v>
      </c>
      <c r="B36" s="66" t="s">
        <v>55</v>
      </c>
      <c r="C36" s="10" t="s">
        <v>56</v>
      </c>
      <c r="D36" s="26">
        <v>0</v>
      </c>
      <c r="E36" s="26"/>
      <c r="F36" s="33"/>
      <c r="G36" s="27"/>
    </row>
    <row r="37" spans="1:7" ht="12" customHeight="1" x14ac:dyDescent="0.2">
      <c r="A37" s="45">
        <v>29</v>
      </c>
      <c r="B37" s="9" t="s">
        <v>57</v>
      </c>
      <c r="C37" s="12" t="s">
        <v>58</v>
      </c>
      <c r="D37" s="26">
        <v>0</v>
      </c>
      <c r="E37" s="26"/>
      <c r="F37" s="26"/>
      <c r="G37" s="27"/>
    </row>
    <row r="38" spans="1:7" ht="24" x14ac:dyDescent="0.2">
      <c r="A38" s="45">
        <v>30</v>
      </c>
      <c r="B38" s="6" t="s">
        <v>59</v>
      </c>
      <c r="C38" s="7" t="s">
        <v>60</v>
      </c>
      <c r="D38" s="26">
        <v>319594353</v>
      </c>
      <c r="E38" s="26">
        <v>317909508</v>
      </c>
      <c r="F38" s="34">
        <v>1684845</v>
      </c>
      <c r="G38" s="27"/>
    </row>
    <row r="39" spans="1:7" x14ac:dyDescent="0.2">
      <c r="A39" s="45">
        <v>31</v>
      </c>
      <c r="B39" s="66" t="s">
        <v>61</v>
      </c>
      <c r="C39" s="10" t="s">
        <v>62</v>
      </c>
      <c r="D39" s="26">
        <v>0</v>
      </c>
      <c r="E39" s="26"/>
      <c r="F39" s="26"/>
      <c r="G39" s="27"/>
    </row>
    <row r="40" spans="1:7" x14ac:dyDescent="0.2">
      <c r="A40" s="45">
        <v>32</v>
      </c>
      <c r="B40" s="9" t="s">
        <v>63</v>
      </c>
      <c r="C40" s="7" t="s">
        <v>64</v>
      </c>
      <c r="D40" s="26">
        <v>207467051</v>
      </c>
      <c r="E40" s="26">
        <v>203412922</v>
      </c>
      <c r="F40" s="33">
        <v>4054129</v>
      </c>
      <c r="G40" s="27"/>
    </row>
    <row r="41" spans="1:7" x14ac:dyDescent="0.2">
      <c r="A41" s="45">
        <v>33</v>
      </c>
      <c r="B41" s="11" t="s">
        <v>65</v>
      </c>
      <c r="C41" s="12" t="s">
        <v>66</v>
      </c>
      <c r="D41" s="26">
        <v>119089125</v>
      </c>
      <c r="E41" s="26">
        <v>118775213</v>
      </c>
      <c r="F41" s="26">
        <v>313912</v>
      </c>
      <c r="G41" s="27"/>
    </row>
    <row r="42" spans="1:7" x14ac:dyDescent="0.2">
      <c r="A42" s="45">
        <v>34</v>
      </c>
      <c r="B42" s="9" t="s">
        <v>67</v>
      </c>
      <c r="C42" s="7" t="s">
        <v>68</v>
      </c>
      <c r="D42" s="26">
        <v>0</v>
      </c>
      <c r="E42" s="26"/>
      <c r="F42" s="34"/>
      <c r="G42" s="27"/>
    </row>
    <row r="43" spans="1:7" x14ac:dyDescent="0.2">
      <c r="A43" s="45">
        <v>35</v>
      </c>
      <c r="B43" s="66" t="s">
        <v>69</v>
      </c>
      <c r="C43" s="10" t="s">
        <v>70</v>
      </c>
      <c r="D43" s="26">
        <v>12244014</v>
      </c>
      <c r="E43" s="26">
        <v>11993707</v>
      </c>
      <c r="F43" s="26">
        <v>250307</v>
      </c>
      <c r="G43" s="27"/>
    </row>
    <row r="44" spans="1:7" x14ac:dyDescent="0.2">
      <c r="A44" s="45">
        <v>36</v>
      </c>
      <c r="B44" s="9" t="s">
        <v>71</v>
      </c>
      <c r="C44" s="7" t="s">
        <v>72</v>
      </c>
      <c r="D44" s="26">
        <v>28497089</v>
      </c>
      <c r="E44" s="26">
        <v>27748634</v>
      </c>
      <c r="F44" s="26">
        <v>748455</v>
      </c>
      <c r="G44" s="27"/>
    </row>
    <row r="45" spans="1:7" x14ac:dyDescent="0.2">
      <c r="A45" s="45">
        <v>37</v>
      </c>
      <c r="B45" s="6" t="s">
        <v>73</v>
      </c>
      <c r="C45" s="7" t="s">
        <v>74</v>
      </c>
      <c r="D45" s="26">
        <v>0</v>
      </c>
      <c r="E45" s="26"/>
      <c r="F45" s="33"/>
      <c r="G45" s="27"/>
    </row>
    <row r="46" spans="1:7" x14ac:dyDescent="0.2">
      <c r="A46" s="45">
        <v>38</v>
      </c>
      <c r="B46" s="13" t="s">
        <v>75</v>
      </c>
      <c r="C46" s="14" t="s">
        <v>76</v>
      </c>
      <c r="D46" s="26">
        <v>0</v>
      </c>
      <c r="E46" s="26"/>
      <c r="F46" s="26"/>
      <c r="G46" s="27"/>
    </row>
    <row r="47" spans="1:7" x14ac:dyDescent="0.2">
      <c r="A47" s="45">
        <v>39</v>
      </c>
      <c r="B47" s="6" t="s">
        <v>77</v>
      </c>
      <c r="C47" s="7" t="s">
        <v>78</v>
      </c>
      <c r="D47" s="26">
        <v>16451035</v>
      </c>
      <c r="E47" s="26">
        <v>16139179</v>
      </c>
      <c r="F47" s="26">
        <v>311856</v>
      </c>
      <c r="G47" s="27"/>
    </row>
    <row r="48" spans="1:7" x14ac:dyDescent="0.2">
      <c r="A48" s="45">
        <v>40</v>
      </c>
      <c r="B48" s="11" t="s">
        <v>79</v>
      </c>
      <c r="C48" s="12" t="s">
        <v>80</v>
      </c>
      <c r="D48" s="26">
        <v>27261714</v>
      </c>
      <c r="E48" s="26">
        <v>26949858</v>
      </c>
      <c r="F48" s="35">
        <v>311856</v>
      </c>
      <c r="G48" s="27"/>
    </row>
    <row r="49" spans="1:7" x14ac:dyDescent="0.2">
      <c r="A49" s="45">
        <v>41</v>
      </c>
      <c r="B49" s="66" t="s">
        <v>81</v>
      </c>
      <c r="C49" s="10" t="s">
        <v>82</v>
      </c>
      <c r="D49" s="26">
        <v>0</v>
      </c>
      <c r="E49" s="26"/>
      <c r="F49" s="26"/>
      <c r="G49" s="27"/>
    </row>
    <row r="50" spans="1:7" x14ac:dyDescent="0.2">
      <c r="A50" s="45">
        <v>42</v>
      </c>
      <c r="B50" s="9" t="s">
        <v>83</v>
      </c>
      <c r="C50" s="7" t="s">
        <v>84</v>
      </c>
      <c r="D50" s="26">
        <v>0</v>
      </c>
      <c r="E50" s="26"/>
      <c r="F50" s="34"/>
      <c r="G50" s="27"/>
    </row>
    <row r="51" spans="1:7" x14ac:dyDescent="0.2">
      <c r="A51" s="45">
        <v>43</v>
      </c>
      <c r="B51" s="66" t="s">
        <v>85</v>
      </c>
      <c r="C51" s="10" t="s">
        <v>86</v>
      </c>
      <c r="D51" s="26">
        <v>356210106</v>
      </c>
      <c r="E51" s="26">
        <v>350035355</v>
      </c>
      <c r="F51" s="33">
        <v>6174751</v>
      </c>
      <c r="G51" s="27"/>
    </row>
    <row r="52" spans="1:7" x14ac:dyDescent="0.2">
      <c r="A52" s="45">
        <v>44</v>
      </c>
      <c r="B52" s="6" t="s">
        <v>87</v>
      </c>
      <c r="C52" s="7" t="s">
        <v>88</v>
      </c>
      <c r="D52" s="26">
        <v>0</v>
      </c>
      <c r="E52" s="26"/>
      <c r="F52" s="26"/>
      <c r="G52" s="27"/>
    </row>
    <row r="53" spans="1:7" x14ac:dyDescent="0.2">
      <c r="A53" s="45">
        <v>45</v>
      </c>
      <c r="B53" s="6" t="s">
        <v>89</v>
      </c>
      <c r="C53" s="7" t="s">
        <v>90</v>
      </c>
      <c r="D53" s="26">
        <v>0</v>
      </c>
      <c r="E53" s="26"/>
      <c r="F53" s="33"/>
      <c r="G53" s="27"/>
    </row>
    <row r="54" spans="1:7" x14ac:dyDescent="0.2">
      <c r="A54" s="45">
        <v>46</v>
      </c>
      <c r="B54" s="66" t="s">
        <v>91</v>
      </c>
      <c r="C54" s="10" t="s">
        <v>92</v>
      </c>
      <c r="D54" s="26">
        <v>0</v>
      </c>
      <c r="E54" s="26"/>
      <c r="F54" s="26"/>
      <c r="G54" s="27"/>
    </row>
    <row r="55" spans="1:7" ht="10.5" customHeight="1" x14ac:dyDescent="0.2">
      <c r="A55" s="45">
        <v>47</v>
      </c>
      <c r="B55" s="66" t="s">
        <v>93</v>
      </c>
      <c r="C55" s="10" t="s">
        <v>94</v>
      </c>
      <c r="D55" s="26">
        <v>27164149</v>
      </c>
      <c r="E55" s="26">
        <v>26727550</v>
      </c>
      <c r="F55" s="26">
        <v>436599</v>
      </c>
      <c r="G55" s="27"/>
    </row>
    <row r="56" spans="1:7" x14ac:dyDescent="0.2">
      <c r="A56" s="45">
        <v>48</v>
      </c>
      <c r="B56" s="9" t="s">
        <v>95</v>
      </c>
      <c r="C56" s="7" t="s">
        <v>96</v>
      </c>
      <c r="D56" s="26">
        <v>34278607</v>
      </c>
      <c r="E56" s="26">
        <v>34029122</v>
      </c>
      <c r="F56" s="36">
        <v>249485</v>
      </c>
      <c r="G56" s="27"/>
    </row>
    <row r="57" spans="1:7" x14ac:dyDescent="0.2">
      <c r="A57" s="45">
        <v>49</v>
      </c>
      <c r="B57" s="66" t="s">
        <v>97</v>
      </c>
      <c r="C57" s="10" t="s">
        <v>98</v>
      </c>
      <c r="D57" s="26">
        <v>0</v>
      </c>
      <c r="E57" s="26"/>
      <c r="F57" s="33"/>
      <c r="G57" s="27"/>
    </row>
    <row r="58" spans="1:7" x14ac:dyDescent="0.2">
      <c r="A58" s="45">
        <v>50</v>
      </c>
      <c r="B58" s="9" t="s">
        <v>99</v>
      </c>
      <c r="C58" s="7" t="s">
        <v>100</v>
      </c>
      <c r="D58" s="26">
        <v>24250232</v>
      </c>
      <c r="E58" s="26">
        <v>23501777</v>
      </c>
      <c r="F58" s="26">
        <v>748455</v>
      </c>
      <c r="G58" s="27"/>
    </row>
    <row r="59" spans="1:7" ht="10.5" customHeight="1" x14ac:dyDescent="0.2">
      <c r="A59" s="45">
        <v>51</v>
      </c>
      <c r="B59" s="66" t="s">
        <v>101</v>
      </c>
      <c r="C59" s="10" t="s">
        <v>102</v>
      </c>
      <c r="D59" s="26">
        <v>34340933</v>
      </c>
      <c r="E59" s="26">
        <v>34029077</v>
      </c>
      <c r="F59" s="33">
        <v>311856</v>
      </c>
      <c r="G59" s="27"/>
    </row>
    <row r="60" spans="1:7" x14ac:dyDescent="0.2">
      <c r="A60" s="45">
        <v>52</v>
      </c>
      <c r="B60" s="66" t="s">
        <v>103</v>
      </c>
      <c r="C60" s="10" t="s">
        <v>104</v>
      </c>
      <c r="D60" s="26">
        <v>0</v>
      </c>
      <c r="E60" s="26"/>
      <c r="F60" s="26"/>
      <c r="G60" s="27"/>
    </row>
    <row r="61" spans="1:7" x14ac:dyDescent="0.2">
      <c r="A61" s="45">
        <v>53</v>
      </c>
      <c r="B61" s="66" t="s">
        <v>105</v>
      </c>
      <c r="C61" s="10" t="s">
        <v>106</v>
      </c>
      <c r="D61" s="26">
        <v>0</v>
      </c>
      <c r="E61" s="26"/>
      <c r="F61" s="33"/>
      <c r="G61" s="27"/>
    </row>
    <row r="62" spans="1:7" x14ac:dyDescent="0.2">
      <c r="A62" s="45">
        <v>54</v>
      </c>
      <c r="B62" s="66" t="s">
        <v>107</v>
      </c>
      <c r="C62" s="10" t="s">
        <v>108</v>
      </c>
      <c r="D62" s="26">
        <v>0</v>
      </c>
      <c r="E62" s="26"/>
      <c r="F62" s="33"/>
      <c r="G62" s="27"/>
    </row>
    <row r="63" spans="1:7" x14ac:dyDescent="0.2">
      <c r="A63" s="45">
        <v>55</v>
      </c>
      <c r="B63" s="66" t="s">
        <v>109</v>
      </c>
      <c r="C63" s="10" t="s">
        <v>110</v>
      </c>
      <c r="D63" s="26">
        <v>0</v>
      </c>
      <c r="E63" s="26"/>
      <c r="F63" s="33"/>
      <c r="G63" s="27"/>
    </row>
    <row r="64" spans="1:7" ht="24" x14ac:dyDescent="0.2">
      <c r="A64" s="45">
        <v>56</v>
      </c>
      <c r="B64" s="66" t="s">
        <v>111</v>
      </c>
      <c r="C64" s="10" t="s">
        <v>112</v>
      </c>
      <c r="D64" s="26">
        <v>0</v>
      </c>
      <c r="E64" s="26"/>
      <c r="F64" s="33"/>
      <c r="G64" s="27"/>
    </row>
    <row r="65" spans="1:7" ht="24" x14ac:dyDescent="0.2">
      <c r="A65" s="45">
        <v>57</v>
      </c>
      <c r="B65" s="9" t="s">
        <v>113</v>
      </c>
      <c r="C65" s="10" t="s">
        <v>114</v>
      </c>
      <c r="D65" s="26">
        <v>0</v>
      </c>
      <c r="E65" s="26"/>
      <c r="F65" s="33"/>
      <c r="G65" s="27"/>
    </row>
    <row r="66" spans="1:7" ht="17.25" customHeight="1" x14ac:dyDescent="0.2">
      <c r="A66" s="45">
        <v>58</v>
      </c>
      <c r="B66" s="11" t="s">
        <v>115</v>
      </c>
      <c r="C66" s="12" t="s">
        <v>116</v>
      </c>
      <c r="D66" s="26">
        <v>0</v>
      </c>
      <c r="E66" s="26"/>
      <c r="F66" s="33"/>
      <c r="G66" s="27"/>
    </row>
    <row r="67" spans="1:7" ht="15" customHeight="1" x14ac:dyDescent="0.2">
      <c r="A67" s="45">
        <v>59</v>
      </c>
      <c r="B67" s="9" t="s">
        <v>117</v>
      </c>
      <c r="C67" s="10" t="s">
        <v>118</v>
      </c>
      <c r="D67" s="26">
        <v>0</v>
      </c>
      <c r="E67" s="26"/>
      <c r="F67" s="33"/>
      <c r="G67" s="27"/>
    </row>
    <row r="68" spans="1:7" ht="16.5" customHeight="1" x14ac:dyDescent="0.2">
      <c r="A68" s="45">
        <v>60</v>
      </c>
      <c r="B68" s="66" t="s">
        <v>119</v>
      </c>
      <c r="C68" s="10" t="s">
        <v>320</v>
      </c>
      <c r="D68" s="26">
        <v>0</v>
      </c>
      <c r="E68" s="26"/>
      <c r="F68" s="34"/>
      <c r="G68" s="27"/>
    </row>
    <row r="69" spans="1:7" ht="17.25" customHeight="1" x14ac:dyDescent="0.2">
      <c r="A69" s="45">
        <v>61</v>
      </c>
      <c r="B69" s="6" t="s">
        <v>120</v>
      </c>
      <c r="C69" s="10" t="s">
        <v>121</v>
      </c>
      <c r="D69" s="26">
        <v>0</v>
      </c>
      <c r="E69" s="26"/>
      <c r="F69" s="33"/>
      <c r="G69" s="27"/>
    </row>
    <row r="70" spans="1:7" ht="12.75" customHeight="1" x14ac:dyDescent="0.2">
      <c r="A70" s="45">
        <v>62</v>
      </c>
      <c r="B70" s="6" t="s">
        <v>122</v>
      </c>
      <c r="C70" s="10" t="s">
        <v>123</v>
      </c>
      <c r="D70" s="26">
        <v>0</v>
      </c>
      <c r="E70" s="26"/>
      <c r="F70" s="33"/>
      <c r="G70" s="27"/>
    </row>
    <row r="71" spans="1:7" ht="27.75" customHeight="1" x14ac:dyDescent="0.2">
      <c r="A71" s="45">
        <v>63</v>
      </c>
      <c r="B71" s="9" t="s">
        <v>124</v>
      </c>
      <c r="C71" s="10" t="s">
        <v>125</v>
      </c>
      <c r="D71" s="26">
        <v>0</v>
      </c>
      <c r="E71" s="26"/>
      <c r="F71" s="33"/>
      <c r="G71" s="27"/>
    </row>
    <row r="72" spans="1:7" x14ac:dyDescent="0.2">
      <c r="A72" s="45">
        <v>64</v>
      </c>
      <c r="B72" s="9" t="s">
        <v>126</v>
      </c>
      <c r="C72" s="7" t="s">
        <v>127</v>
      </c>
      <c r="D72" s="26">
        <v>0</v>
      </c>
      <c r="E72" s="26"/>
      <c r="F72" s="33"/>
      <c r="G72" s="27"/>
    </row>
    <row r="73" spans="1:7" x14ac:dyDescent="0.2">
      <c r="A73" s="45">
        <v>65</v>
      </c>
      <c r="B73" s="9" t="s">
        <v>128</v>
      </c>
      <c r="C73" s="10" t="s">
        <v>129</v>
      </c>
      <c r="D73" s="26">
        <v>0</v>
      </c>
      <c r="E73" s="26"/>
      <c r="F73" s="33"/>
      <c r="G73" s="27"/>
    </row>
    <row r="74" spans="1:7" ht="24" x14ac:dyDescent="0.2">
      <c r="A74" s="45">
        <v>66</v>
      </c>
      <c r="B74" s="9" t="s">
        <v>130</v>
      </c>
      <c r="C74" s="10" t="s">
        <v>131</v>
      </c>
      <c r="D74" s="26">
        <v>0</v>
      </c>
      <c r="E74" s="26"/>
      <c r="F74" s="33"/>
      <c r="G74" s="27"/>
    </row>
    <row r="75" spans="1:7" ht="24" x14ac:dyDescent="0.2">
      <c r="A75" s="45">
        <v>67</v>
      </c>
      <c r="B75" s="6" t="s">
        <v>132</v>
      </c>
      <c r="C75" s="10" t="s">
        <v>133</v>
      </c>
      <c r="D75" s="26">
        <v>0</v>
      </c>
      <c r="E75" s="26"/>
      <c r="F75" s="33"/>
      <c r="G75" s="27"/>
    </row>
    <row r="76" spans="1:7" ht="24" x14ac:dyDescent="0.2">
      <c r="A76" s="45">
        <v>68</v>
      </c>
      <c r="B76" s="9" t="s">
        <v>134</v>
      </c>
      <c r="C76" s="10" t="s">
        <v>135</v>
      </c>
      <c r="D76" s="26">
        <v>0</v>
      </c>
      <c r="E76" s="26"/>
      <c r="F76" s="33"/>
      <c r="G76" s="27"/>
    </row>
    <row r="77" spans="1:7" ht="24" x14ac:dyDescent="0.2">
      <c r="A77" s="45">
        <v>69</v>
      </c>
      <c r="B77" s="9" t="s">
        <v>136</v>
      </c>
      <c r="C77" s="10" t="s">
        <v>137</v>
      </c>
      <c r="D77" s="26">
        <v>0</v>
      </c>
      <c r="E77" s="26"/>
      <c r="F77" s="33"/>
      <c r="G77" s="27"/>
    </row>
    <row r="78" spans="1:7" ht="24" x14ac:dyDescent="0.2">
      <c r="A78" s="45">
        <v>70</v>
      </c>
      <c r="B78" s="6" t="s">
        <v>138</v>
      </c>
      <c r="C78" s="10" t="s">
        <v>139</v>
      </c>
      <c r="D78" s="26">
        <v>0</v>
      </c>
      <c r="E78" s="26"/>
      <c r="F78" s="33"/>
      <c r="G78" s="27"/>
    </row>
    <row r="79" spans="1:7" ht="24" x14ac:dyDescent="0.2">
      <c r="A79" s="45">
        <v>71</v>
      </c>
      <c r="B79" s="6" t="s">
        <v>140</v>
      </c>
      <c r="C79" s="10" t="s">
        <v>141</v>
      </c>
      <c r="D79" s="26">
        <v>0</v>
      </c>
      <c r="E79" s="26"/>
      <c r="F79" s="26"/>
      <c r="G79" s="27"/>
    </row>
    <row r="80" spans="1:7" ht="24" x14ac:dyDescent="0.2">
      <c r="A80" s="45">
        <v>72</v>
      </c>
      <c r="B80" s="6" t="s">
        <v>142</v>
      </c>
      <c r="C80" s="10" t="s">
        <v>143</v>
      </c>
      <c r="D80" s="26">
        <v>0</v>
      </c>
      <c r="E80" s="26"/>
      <c r="F80" s="33"/>
      <c r="G80" s="27"/>
    </row>
    <row r="81" spans="1:7" x14ac:dyDescent="0.2">
      <c r="A81" s="45">
        <v>73</v>
      </c>
      <c r="B81" s="66" t="s">
        <v>144</v>
      </c>
      <c r="C81" s="10" t="s">
        <v>145</v>
      </c>
      <c r="D81" s="26">
        <v>0</v>
      </c>
      <c r="E81" s="26"/>
      <c r="F81" s="33"/>
      <c r="G81" s="27"/>
    </row>
    <row r="82" spans="1:7" x14ac:dyDescent="0.2">
      <c r="A82" s="45">
        <v>74</v>
      </c>
      <c r="B82" s="6" t="s">
        <v>146</v>
      </c>
      <c r="C82" s="10" t="s">
        <v>147</v>
      </c>
      <c r="D82" s="26">
        <v>0</v>
      </c>
      <c r="E82" s="26"/>
      <c r="F82" s="33"/>
      <c r="G82" s="27"/>
    </row>
    <row r="83" spans="1:7" x14ac:dyDescent="0.2">
      <c r="A83" s="45">
        <v>75</v>
      </c>
      <c r="B83" s="66" t="s">
        <v>148</v>
      </c>
      <c r="C83" s="10" t="s">
        <v>149</v>
      </c>
      <c r="D83" s="26">
        <v>0</v>
      </c>
      <c r="E83" s="26"/>
      <c r="F83" s="33"/>
      <c r="G83" s="27"/>
    </row>
    <row r="84" spans="1:7" x14ac:dyDescent="0.2">
      <c r="A84" s="45">
        <v>76</v>
      </c>
      <c r="B84" s="11" t="s">
        <v>150</v>
      </c>
      <c r="C84" s="12" t="s">
        <v>151</v>
      </c>
      <c r="D84" s="26">
        <v>0</v>
      </c>
      <c r="E84" s="26"/>
      <c r="F84" s="36"/>
      <c r="G84" s="27"/>
    </row>
    <row r="85" spans="1:7" x14ac:dyDescent="0.2">
      <c r="A85" s="45">
        <v>77</v>
      </c>
      <c r="B85" s="6" t="s">
        <v>152</v>
      </c>
      <c r="C85" s="10" t="s">
        <v>153</v>
      </c>
      <c r="D85" s="26">
        <v>0</v>
      </c>
      <c r="E85" s="26"/>
      <c r="F85" s="33"/>
      <c r="G85" s="27"/>
    </row>
    <row r="86" spans="1:7" x14ac:dyDescent="0.2">
      <c r="A86" s="45">
        <v>78</v>
      </c>
      <c r="B86" s="11" t="s">
        <v>154</v>
      </c>
      <c r="C86" s="12" t="s">
        <v>155</v>
      </c>
      <c r="D86" s="26">
        <v>0</v>
      </c>
      <c r="E86" s="26"/>
      <c r="F86" s="33"/>
      <c r="G86" s="27"/>
    </row>
    <row r="87" spans="1:7" x14ac:dyDescent="0.2">
      <c r="A87" s="45">
        <v>79</v>
      </c>
      <c r="B87" s="6" t="s">
        <v>156</v>
      </c>
      <c r="C87" s="10" t="s">
        <v>157</v>
      </c>
      <c r="D87" s="26">
        <v>0</v>
      </c>
      <c r="E87" s="26"/>
      <c r="F87" s="33"/>
      <c r="G87" s="27"/>
    </row>
    <row r="88" spans="1:7" x14ac:dyDescent="0.2">
      <c r="A88" s="45">
        <v>80</v>
      </c>
      <c r="B88" s="11" t="s">
        <v>158</v>
      </c>
      <c r="C88" s="12" t="s">
        <v>159</v>
      </c>
      <c r="D88" s="26">
        <v>0</v>
      </c>
      <c r="E88" s="26"/>
      <c r="F88" s="33"/>
      <c r="G88" s="27"/>
    </row>
    <row r="89" spans="1:7" x14ac:dyDescent="0.2">
      <c r="A89" s="45">
        <v>81</v>
      </c>
      <c r="B89" s="9" t="s">
        <v>160</v>
      </c>
      <c r="C89" s="10" t="s">
        <v>161</v>
      </c>
      <c r="D89" s="26">
        <v>1205775251</v>
      </c>
      <c r="E89" s="26">
        <v>1085434010</v>
      </c>
      <c r="F89" s="33">
        <v>939679</v>
      </c>
      <c r="G89" s="27">
        <v>119401562</v>
      </c>
    </row>
    <row r="90" spans="1:7" x14ac:dyDescent="0.2">
      <c r="A90" s="45">
        <v>82</v>
      </c>
      <c r="B90" s="66" t="s">
        <v>162</v>
      </c>
      <c r="C90" s="10" t="s">
        <v>163</v>
      </c>
      <c r="D90" s="26">
        <v>0</v>
      </c>
      <c r="E90" s="26"/>
      <c r="F90" s="33"/>
      <c r="G90" s="27"/>
    </row>
    <row r="91" spans="1:7" ht="24" x14ac:dyDescent="0.2">
      <c r="A91" s="45">
        <v>83</v>
      </c>
      <c r="B91" s="9" t="s">
        <v>164</v>
      </c>
      <c r="C91" s="7" t="s">
        <v>165</v>
      </c>
      <c r="D91" s="26">
        <v>0</v>
      </c>
      <c r="E91" s="26"/>
      <c r="F91" s="33"/>
      <c r="G91" s="27"/>
    </row>
    <row r="92" spans="1:7" x14ac:dyDescent="0.2">
      <c r="A92" s="45">
        <v>84</v>
      </c>
      <c r="B92" s="9" t="s">
        <v>166</v>
      </c>
      <c r="C92" s="12" t="s">
        <v>167</v>
      </c>
      <c r="D92" s="26">
        <v>0</v>
      </c>
      <c r="E92" s="26"/>
      <c r="F92" s="33"/>
      <c r="G92" s="27"/>
    </row>
    <row r="93" spans="1:7" x14ac:dyDescent="0.2">
      <c r="A93" s="45">
        <v>85</v>
      </c>
      <c r="B93" s="66" t="s">
        <v>168</v>
      </c>
      <c r="C93" s="10" t="s">
        <v>169</v>
      </c>
      <c r="D93" s="26">
        <v>0</v>
      </c>
      <c r="E93" s="26"/>
      <c r="F93" s="33"/>
      <c r="G93" s="27"/>
    </row>
    <row r="94" spans="1:7" x14ac:dyDescent="0.2">
      <c r="A94" s="45">
        <v>86</v>
      </c>
      <c r="B94" s="9" t="s">
        <v>170</v>
      </c>
      <c r="C94" s="7" t="s">
        <v>171</v>
      </c>
      <c r="D94" s="26">
        <v>15614752</v>
      </c>
      <c r="E94" s="26">
        <v>15427638</v>
      </c>
      <c r="F94" s="34">
        <v>187114</v>
      </c>
      <c r="G94" s="27"/>
    </row>
    <row r="95" spans="1:7" x14ac:dyDescent="0.2">
      <c r="A95" s="45">
        <v>87</v>
      </c>
      <c r="B95" s="66" t="s">
        <v>172</v>
      </c>
      <c r="C95" s="10" t="s">
        <v>173</v>
      </c>
      <c r="D95" s="26">
        <v>0</v>
      </c>
      <c r="E95" s="26"/>
      <c r="F95" s="33"/>
      <c r="G95" s="27"/>
    </row>
    <row r="96" spans="1:7" x14ac:dyDescent="0.2">
      <c r="A96" s="45">
        <v>88</v>
      </c>
      <c r="B96" s="66" t="s">
        <v>174</v>
      </c>
      <c r="C96" s="10" t="s">
        <v>175</v>
      </c>
      <c r="D96" s="26">
        <v>43715725</v>
      </c>
      <c r="E96" s="26">
        <v>43341498</v>
      </c>
      <c r="F96" s="33">
        <v>374227</v>
      </c>
      <c r="G96" s="27"/>
    </row>
    <row r="97" spans="1:7" ht="13.5" customHeight="1" x14ac:dyDescent="0.2">
      <c r="A97" s="45">
        <v>89</v>
      </c>
      <c r="B97" s="9" t="s">
        <v>176</v>
      </c>
      <c r="C97" s="12" t="s">
        <v>177</v>
      </c>
      <c r="D97" s="26">
        <v>0</v>
      </c>
      <c r="E97" s="26"/>
      <c r="F97" s="34"/>
      <c r="G97" s="27"/>
    </row>
    <row r="98" spans="1:7" ht="14.25" customHeight="1" x14ac:dyDescent="0.2">
      <c r="A98" s="45">
        <v>90</v>
      </c>
      <c r="B98" s="9" t="s">
        <v>178</v>
      </c>
      <c r="C98" s="7" t="s">
        <v>179</v>
      </c>
      <c r="D98" s="26">
        <v>23915039</v>
      </c>
      <c r="E98" s="26">
        <v>23101335</v>
      </c>
      <c r="F98" s="33">
        <v>813704</v>
      </c>
      <c r="G98" s="27"/>
    </row>
    <row r="99" spans="1:7" x14ac:dyDescent="0.2">
      <c r="A99" s="45">
        <v>91</v>
      </c>
      <c r="B99" s="6" t="s">
        <v>180</v>
      </c>
      <c r="C99" s="7" t="s">
        <v>181</v>
      </c>
      <c r="D99" s="26">
        <v>47138601</v>
      </c>
      <c r="E99" s="26">
        <v>46889116</v>
      </c>
      <c r="F99" s="34">
        <v>249485</v>
      </c>
      <c r="G99" s="27"/>
    </row>
    <row r="100" spans="1:7" x14ac:dyDescent="0.2">
      <c r="A100" s="45">
        <v>92</v>
      </c>
      <c r="B100" s="6" t="s">
        <v>182</v>
      </c>
      <c r="C100" s="7" t="s">
        <v>183</v>
      </c>
      <c r="D100" s="26">
        <v>39604718</v>
      </c>
      <c r="E100" s="26">
        <v>39292862</v>
      </c>
      <c r="F100" s="33">
        <v>311856</v>
      </c>
      <c r="G100" s="27"/>
    </row>
    <row r="101" spans="1:7" x14ac:dyDescent="0.2">
      <c r="A101" s="45">
        <v>93</v>
      </c>
      <c r="B101" s="66" t="s">
        <v>184</v>
      </c>
      <c r="C101" s="10" t="s">
        <v>185</v>
      </c>
      <c r="D101" s="26">
        <v>0</v>
      </c>
      <c r="E101" s="26"/>
      <c r="F101" s="33"/>
      <c r="G101" s="27"/>
    </row>
    <row r="102" spans="1:7" x14ac:dyDescent="0.2">
      <c r="A102" s="45">
        <v>94</v>
      </c>
      <c r="B102" s="11" t="s">
        <v>186</v>
      </c>
      <c r="C102" s="12" t="s">
        <v>187</v>
      </c>
      <c r="D102" s="26">
        <v>23733339</v>
      </c>
      <c r="E102" s="26">
        <v>22984884</v>
      </c>
      <c r="F102" s="26">
        <v>748455</v>
      </c>
      <c r="G102" s="27"/>
    </row>
    <row r="103" spans="1:7" x14ac:dyDescent="0.2">
      <c r="A103" s="45">
        <v>95</v>
      </c>
      <c r="B103" s="6" t="s">
        <v>188</v>
      </c>
      <c r="C103" s="7" t="s">
        <v>189</v>
      </c>
      <c r="D103" s="26">
        <v>0</v>
      </c>
      <c r="E103" s="26"/>
      <c r="F103" s="34"/>
      <c r="G103" s="27"/>
    </row>
    <row r="104" spans="1:7" x14ac:dyDescent="0.2">
      <c r="A104" s="45">
        <v>96</v>
      </c>
      <c r="B104" s="9" t="s">
        <v>190</v>
      </c>
      <c r="C104" s="7" t="s">
        <v>191</v>
      </c>
      <c r="D104" s="26">
        <v>97010073</v>
      </c>
      <c r="E104" s="26">
        <v>96136876</v>
      </c>
      <c r="F104" s="33">
        <v>873197</v>
      </c>
      <c r="G104" s="27"/>
    </row>
    <row r="105" spans="1:7" x14ac:dyDescent="0.2">
      <c r="A105" s="45">
        <v>97</v>
      </c>
      <c r="B105" s="66" t="s">
        <v>192</v>
      </c>
      <c r="C105" s="10" t="s">
        <v>193</v>
      </c>
      <c r="D105" s="26">
        <v>17437882</v>
      </c>
      <c r="E105" s="26">
        <v>17250768</v>
      </c>
      <c r="F105" s="37">
        <v>187114</v>
      </c>
      <c r="G105" s="27"/>
    </row>
    <row r="106" spans="1:7" x14ac:dyDescent="0.2">
      <c r="A106" s="45">
        <v>98</v>
      </c>
      <c r="B106" s="66" t="s">
        <v>194</v>
      </c>
      <c r="C106" s="10" t="s">
        <v>195</v>
      </c>
      <c r="D106" s="26">
        <v>25272761</v>
      </c>
      <c r="E106" s="26">
        <v>25085647</v>
      </c>
      <c r="F106" s="33">
        <v>187114</v>
      </c>
      <c r="G106" s="27"/>
    </row>
    <row r="107" spans="1:7" x14ac:dyDescent="0.2">
      <c r="A107" s="45">
        <v>99</v>
      </c>
      <c r="B107" s="6" t="s">
        <v>196</v>
      </c>
      <c r="C107" s="7" t="s">
        <v>197</v>
      </c>
      <c r="D107" s="26">
        <v>43835631</v>
      </c>
      <c r="E107" s="26">
        <v>42900063</v>
      </c>
      <c r="F107" s="33">
        <v>935568</v>
      </c>
      <c r="G107" s="27"/>
    </row>
    <row r="108" spans="1:7" x14ac:dyDescent="0.2">
      <c r="A108" s="45">
        <v>100</v>
      </c>
      <c r="B108" s="9" t="s">
        <v>198</v>
      </c>
      <c r="C108" s="7" t="s">
        <v>199</v>
      </c>
      <c r="D108" s="26">
        <v>19279579</v>
      </c>
      <c r="E108" s="26">
        <v>19092465</v>
      </c>
      <c r="F108" s="34">
        <v>187114</v>
      </c>
      <c r="G108" s="27"/>
    </row>
    <row r="109" spans="1:7" x14ac:dyDescent="0.2">
      <c r="A109" s="45">
        <v>101</v>
      </c>
      <c r="B109" s="6" t="s">
        <v>200</v>
      </c>
      <c r="C109" s="10" t="s">
        <v>201</v>
      </c>
      <c r="D109" s="26">
        <v>0</v>
      </c>
      <c r="E109" s="26"/>
      <c r="F109" s="26"/>
      <c r="G109" s="27"/>
    </row>
    <row r="110" spans="1:7" x14ac:dyDescent="0.2">
      <c r="A110" s="45">
        <v>102</v>
      </c>
      <c r="B110" s="6" t="s">
        <v>202</v>
      </c>
      <c r="C110" s="7" t="s">
        <v>203</v>
      </c>
      <c r="D110" s="26">
        <v>0</v>
      </c>
      <c r="E110" s="26"/>
      <c r="F110" s="26"/>
      <c r="G110" s="27"/>
    </row>
    <row r="111" spans="1:7" x14ac:dyDescent="0.2">
      <c r="A111" s="45">
        <v>103</v>
      </c>
      <c r="B111" s="66" t="s">
        <v>204</v>
      </c>
      <c r="C111" s="10" t="s">
        <v>205</v>
      </c>
      <c r="D111" s="26">
        <v>0</v>
      </c>
      <c r="E111" s="26"/>
      <c r="F111" s="26"/>
      <c r="G111" s="27"/>
    </row>
    <row r="112" spans="1:7" x14ac:dyDescent="0.2">
      <c r="A112" s="45">
        <v>104</v>
      </c>
      <c r="B112" s="66" t="s">
        <v>206</v>
      </c>
      <c r="C112" s="10" t="s">
        <v>207</v>
      </c>
      <c r="D112" s="26">
        <v>0</v>
      </c>
      <c r="E112" s="26"/>
      <c r="F112" s="33"/>
      <c r="G112" s="27"/>
    </row>
    <row r="113" spans="1:7" x14ac:dyDescent="0.2">
      <c r="A113" s="45">
        <v>105</v>
      </c>
      <c r="B113" s="66" t="s">
        <v>208</v>
      </c>
      <c r="C113" s="10" t="s">
        <v>209</v>
      </c>
      <c r="D113" s="26">
        <v>0</v>
      </c>
      <c r="E113" s="26"/>
      <c r="F113" s="34"/>
      <c r="G113" s="27"/>
    </row>
    <row r="114" spans="1:7" ht="24" x14ac:dyDescent="0.2">
      <c r="A114" s="45">
        <v>106</v>
      </c>
      <c r="B114" s="66" t="s">
        <v>210</v>
      </c>
      <c r="C114" s="10" t="s">
        <v>211</v>
      </c>
      <c r="D114" s="26">
        <v>0</v>
      </c>
      <c r="E114" s="26"/>
      <c r="F114" s="26"/>
      <c r="G114" s="27"/>
    </row>
    <row r="115" spans="1:7" x14ac:dyDescent="0.2">
      <c r="A115" s="45">
        <v>107</v>
      </c>
      <c r="B115" s="66" t="s">
        <v>212</v>
      </c>
      <c r="C115" s="10" t="s">
        <v>213</v>
      </c>
      <c r="D115" s="26">
        <v>0</v>
      </c>
      <c r="E115" s="26"/>
      <c r="F115" s="26"/>
      <c r="G115" s="27"/>
    </row>
    <row r="116" spans="1:7" x14ac:dyDescent="0.2">
      <c r="A116" s="45">
        <v>108</v>
      </c>
      <c r="B116" s="66" t="s">
        <v>214</v>
      </c>
      <c r="C116" s="10" t="s">
        <v>215</v>
      </c>
      <c r="D116" s="26">
        <v>0</v>
      </c>
      <c r="E116" s="26"/>
      <c r="F116" s="33"/>
      <c r="G116" s="27"/>
    </row>
    <row r="117" spans="1:7" ht="12" customHeight="1" x14ac:dyDescent="0.2">
      <c r="A117" s="45">
        <v>109</v>
      </c>
      <c r="B117" s="15" t="s">
        <v>216</v>
      </c>
      <c r="C117" s="16" t="s">
        <v>217</v>
      </c>
      <c r="D117" s="26">
        <v>0</v>
      </c>
      <c r="E117" s="26"/>
      <c r="F117" s="33"/>
      <c r="G117" s="27"/>
    </row>
    <row r="118" spans="1:7" x14ac:dyDescent="0.2">
      <c r="A118" s="45">
        <v>110</v>
      </c>
      <c r="B118" s="15" t="s">
        <v>389</v>
      </c>
      <c r="C118" s="16" t="s">
        <v>321</v>
      </c>
      <c r="D118" s="26">
        <v>0</v>
      </c>
      <c r="E118" s="26"/>
      <c r="F118" s="26"/>
      <c r="G118" s="27"/>
    </row>
    <row r="119" spans="1:7" x14ac:dyDescent="0.2">
      <c r="A119" s="45">
        <v>111</v>
      </c>
      <c r="B119" s="9" t="s">
        <v>218</v>
      </c>
      <c r="C119" s="7" t="s">
        <v>219</v>
      </c>
      <c r="D119" s="26">
        <v>0</v>
      </c>
      <c r="E119" s="26"/>
      <c r="F119" s="26"/>
      <c r="G119" s="27"/>
    </row>
    <row r="120" spans="1:7" x14ac:dyDescent="0.2">
      <c r="A120" s="45">
        <v>112</v>
      </c>
      <c r="B120" s="66" t="s">
        <v>220</v>
      </c>
      <c r="C120" s="10" t="s">
        <v>221</v>
      </c>
      <c r="D120" s="26">
        <v>0</v>
      </c>
      <c r="E120" s="26"/>
      <c r="F120" s="33"/>
      <c r="G120" s="27"/>
    </row>
    <row r="121" spans="1:7" x14ac:dyDescent="0.2">
      <c r="A121" s="45">
        <v>113</v>
      </c>
      <c r="B121" s="6" t="s">
        <v>222</v>
      </c>
      <c r="C121" s="17" t="s">
        <v>223</v>
      </c>
      <c r="D121" s="26">
        <v>0</v>
      </c>
      <c r="E121" s="26"/>
      <c r="F121" s="26"/>
      <c r="G121" s="27"/>
    </row>
    <row r="122" spans="1:7" ht="24" x14ac:dyDescent="0.2">
      <c r="A122" s="45">
        <v>114</v>
      </c>
      <c r="B122" s="66" t="s">
        <v>224</v>
      </c>
      <c r="C122" s="10" t="s">
        <v>225</v>
      </c>
      <c r="D122" s="26">
        <v>0</v>
      </c>
      <c r="E122" s="26"/>
      <c r="F122" s="33"/>
      <c r="G122" s="27"/>
    </row>
    <row r="123" spans="1:7" ht="13.5" customHeight="1" x14ac:dyDescent="0.2">
      <c r="A123" s="45">
        <v>115</v>
      </c>
      <c r="B123" s="66" t="s">
        <v>226</v>
      </c>
      <c r="C123" s="10" t="s">
        <v>227</v>
      </c>
      <c r="D123" s="26">
        <v>0</v>
      </c>
      <c r="E123" s="26"/>
      <c r="F123" s="33"/>
      <c r="G123" s="27"/>
    </row>
    <row r="124" spans="1:7" x14ac:dyDescent="0.2">
      <c r="A124" s="45">
        <v>116</v>
      </c>
      <c r="B124" s="9" t="s">
        <v>228</v>
      </c>
      <c r="C124" s="10" t="s">
        <v>229</v>
      </c>
      <c r="D124" s="26">
        <v>0</v>
      </c>
      <c r="E124" s="26"/>
      <c r="F124" s="33"/>
      <c r="G124" s="27"/>
    </row>
    <row r="125" spans="1:7" x14ac:dyDescent="0.2">
      <c r="A125" s="45">
        <v>117</v>
      </c>
      <c r="B125" s="9" t="s">
        <v>230</v>
      </c>
      <c r="C125" s="10" t="s">
        <v>231</v>
      </c>
      <c r="D125" s="26">
        <v>0</v>
      </c>
      <c r="E125" s="26"/>
      <c r="F125" s="33"/>
      <c r="G125" s="27"/>
    </row>
    <row r="126" spans="1:7" x14ac:dyDescent="0.2">
      <c r="A126" s="45">
        <v>118</v>
      </c>
      <c r="B126" s="9" t="s">
        <v>232</v>
      </c>
      <c r="C126" s="10" t="s">
        <v>233</v>
      </c>
      <c r="D126" s="26">
        <v>0</v>
      </c>
      <c r="E126" s="26"/>
      <c r="F126" s="33"/>
      <c r="G126" s="27"/>
    </row>
    <row r="127" spans="1:7" ht="12.75" customHeight="1" x14ac:dyDescent="0.2">
      <c r="A127" s="45">
        <v>119</v>
      </c>
      <c r="B127" s="6" t="s">
        <v>234</v>
      </c>
      <c r="C127" s="7" t="s">
        <v>235</v>
      </c>
      <c r="D127" s="26">
        <v>0</v>
      </c>
      <c r="E127" s="26"/>
      <c r="F127" s="33"/>
      <c r="G127" s="27"/>
    </row>
    <row r="128" spans="1:7" x14ac:dyDescent="0.2">
      <c r="A128" s="45">
        <v>120</v>
      </c>
      <c r="B128" s="9" t="s">
        <v>236</v>
      </c>
      <c r="C128" s="7" t="s">
        <v>237</v>
      </c>
      <c r="D128" s="26">
        <v>0</v>
      </c>
      <c r="E128" s="26"/>
      <c r="F128" s="38"/>
      <c r="G128" s="27"/>
    </row>
    <row r="129" spans="1:7" x14ac:dyDescent="0.2">
      <c r="A129" s="45">
        <v>121</v>
      </c>
      <c r="B129" s="66" t="s">
        <v>238</v>
      </c>
      <c r="C129" s="10" t="s">
        <v>239</v>
      </c>
      <c r="D129" s="26">
        <v>0</v>
      </c>
      <c r="E129" s="26"/>
      <c r="F129" s="26"/>
      <c r="G129" s="27"/>
    </row>
    <row r="130" spans="1:7" x14ac:dyDescent="0.2">
      <c r="A130" s="45">
        <v>122</v>
      </c>
      <c r="B130" s="66" t="s">
        <v>240</v>
      </c>
      <c r="C130" s="10" t="s">
        <v>241</v>
      </c>
      <c r="D130" s="26">
        <v>0</v>
      </c>
      <c r="E130" s="26"/>
      <c r="F130" s="33"/>
      <c r="G130" s="27"/>
    </row>
    <row r="131" spans="1:7" x14ac:dyDescent="0.2">
      <c r="A131" s="45">
        <v>123</v>
      </c>
      <c r="B131" s="66" t="s">
        <v>242</v>
      </c>
      <c r="C131" s="10" t="s">
        <v>322</v>
      </c>
      <c r="D131" s="26">
        <v>0</v>
      </c>
      <c r="E131" s="26"/>
      <c r="F131" s="33"/>
      <c r="G131" s="27"/>
    </row>
    <row r="132" spans="1:7" x14ac:dyDescent="0.2">
      <c r="A132" s="45">
        <v>124</v>
      </c>
      <c r="B132" s="66" t="s">
        <v>243</v>
      </c>
      <c r="C132" s="10" t="s">
        <v>244</v>
      </c>
      <c r="D132" s="26">
        <v>0</v>
      </c>
      <c r="E132" s="26"/>
      <c r="F132" s="33"/>
      <c r="G132" s="27"/>
    </row>
    <row r="133" spans="1:7" ht="21.75" customHeight="1" x14ac:dyDescent="0.2">
      <c r="A133" s="45">
        <v>125</v>
      </c>
      <c r="B133" s="66" t="s">
        <v>245</v>
      </c>
      <c r="C133" s="10" t="s">
        <v>246</v>
      </c>
      <c r="D133" s="26">
        <v>0</v>
      </c>
      <c r="E133" s="26"/>
      <c r="F133" s="33"/>
      <c r="G133" s="27"/>
    </row>
    <row r="134" spans="1:7" x14ac:dyDescent="0.2">
      <c r="A134" s="45">
        <v>126</v>
      </c>
      <c r="B134" s="6" t="s">
        <v>247</v>
      </c>
      <c r="C134" s="7" t="s">
        <v>248</v>
      </c>
      <c r="D134" s="26">
        <v>0</v>
      </c>
      <c r="E134" s="26"/>
      <c r="F134" s="33"/>
      <c r="G134" s="27"/>
    </row>
    <row r="135" spans="1:7" x14ac:dyDescent="0.2">
      <c r="A135" s="45">
        <v>127</v>
      </c>
      <c r="B135" s="66" t="s">
        <v>249</v>
      </c>
      <c r="C135" s="10" t="s">
        <v>250</v>
      </c>
      <c r="D135" s="26">
        <v>0</v>
      </c>
      <c r="E135" s="26"/>
      <c r="F135" s="34"/>
      <c r="G135" s="27"/>
    </row>
    <row r="136" spans="1:7" x14ac:dyDescent="0.2">
      <c r="A136" s="45">
        <v>128</v>
      </c>
      <c r="B136" s="6" t="s">
        <v>251</v>
      </c>
      <c r="C136" s="10" t="s">
        <v>323</v>
      </c>
      <c r="D136" s="26">
        <v>0</v>
      </c>
      <c r="E136" s="26"/>
      <c r="F136" s="33"/>
      <c r="G136" s="27"/>
    </row>
    <row r="137" spans="1:7" ht="24" customHeight="1" x14ac:dyDescent="0.2">
      <c r="A137" s="45">
        <v>129</v>
      </c>
      <c r="B137" s="11" t="s">
        <v>252</v>
      </c>
      <c r="C137" s="12" t="s">
        <v>253</v>
      </c>
      <c r="D137" s="26">
        <v>0</v>
      </c>
      <c r="E137" s="26"/>
      <c r="F137" s="26"/>
      <c r="G137" s="27"/>
    </row>
    <row r="138" spans="1:7" x14ac:dyDescent="0.2">
      <c r="A138" s="45">
        <v>130</v>
      </c>
      <c r="B138" s="66" t="s">
        <v>254</v>
      </c>
      <c r="C138" s="10" t="s">
        <v>255</v>
      </c>
      <c r="D138" s="26">
        <v>0</v>
      </c>
      <c r="E138" s="26"/>
      <c r="F138" s="26"/>
      <c r="G138" s="27"/>
    </row>
    <row r="139" spans="1:7" x14ac:dyDescent="0.2">
      <c r="A139" s="45">
        <v>131</v>
      </c>
      <c r="B139" s="66" t="s">
        <v>256</v>
      </c>
      <c r="C139" s="10" t="s">
        <v>257</v>
      </c>
      <c r="D139" s="26">
        <v>0</v>
      </c>
      <c r="E139" s="26"/>
      <c r="F139" s="33"/>
      <c r="G139" s="27"/>
    </row>
    <row r="140" spans="1:7" x14ac:dyDescent="0.2">
      <c r="A140" s="45">
        <v>132</v>
      </c>
      <c r="B140" s="66" t="s">
        <v>258</v>
      </c>
      <c r="C140" s="10" t="s">
        <v>259</v>
      </c>
      <c r="D140" s="26">
        <v>0</v>
      </c>
      <c r="E140" s="26"/>
      <c r="F140" s="33"/>
      <c r="G140" s="27"/>
    </row>
    <row r="141" spans="1:7" ht="13.5" customHeight="1" x14ac:dyDescent="0.2">
      <c r="A141" s="45">
        <v>133</v>
      </c>
      <c r="B141" s="11" t="s">
        <v>260</v>
      </c>
      <c r="C141" s="12" t="s">
        <v>324</v>
      </c>
      <c r="D141" s="26">
        <v>0</v>
      </c>
      <c r="E141" s="26"/>
      <c r="F141" s="33"/>
      <c r="G141" s="27"/>
    </row>
    <row r="142" spans="1:7" x14ac:dyDescent="0.2">
      <c r="A142" s="45">
        <v>134</v>
      </c>
      <c r="B142" s="9" t="s">
        <v>261</v>
      </c>
      <c r="C142" s="12" t="s">
        <v>262</v>
      </c>
      <c r="D142" s="26">
        <v>0</v>
      </c>
      <c r="E142" s="26"/>
      <c r="F142" s="33"/>
      <c r="G142" s="27"/>
    </row>
    <row r="143" spans="1:7" x14ac:dyDescent="0.2">
      <c r="A143" s="45">
        <v>135</v>
      </c>
      <c r="B143" s="66" t="s">
        <v>263</v>
      </c>
      <c r="C143" s="10" t="s">
        <v>264</v>
      </c>
      <c r="D143" s="26">
        <v>0</v>
      </c>
      <c r="E143" s="26"/>
      <c r="F143" s="33"/>
      <c r="G143" s="27"/>
    </row>
    <row r="144" spans="1:7" x14ac:dyDescent="0.2">
      <c r="A144" s="45">
        <v>136</v>
      </c>
      <c r="B144" s="6" t="s">
        <v>265</v>
      </c>
      <c r="C144" s="7" t="s">
        <v>266</v>
      </c>
      <c r="D144" s="26">
        <v>0</v>
      </c>
      <c r="E144" s="26"/>
      <c r="F144" s="26"/>
      <c r="G144" s="27"/>
    </row>
    <row r="145" spans="1:7" ht="10.5" customHeight="1" x14ac:dyDescent="0.2">
      <c r="A145" s="45">
        <v>137</v>
      </c>
      <c r="B145" s="58" t="s">
        <v>267</v>
      </c>
      <c r="C145" s="53" t="s">
        <v>268</v>
      </c>
      <c r="D145" s="26">
        <v>0</v>
      </c>
      <c r="E145" s="26"/>
      <c r="F145" s="33"/>
      <c r="G145" s="27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45"/>
  <sheetViews>
    <sheetView workbookViewId="0">
      <pane xSplit="3" ySplit="5" topLeftCell="H6" activePane="bottomRight" state="frozen"/>
      <selection pane="topRight" activeCell="D1" sqref="D1"/>
      <selection pane="bottomLeft" activeCell="A6" sqref="A6"/>
      <selection pane="bottomRight" activeCell="J3" sqref="J3"/>
    </sheetView>
  </sheetViews>
  <sheetFormatPr defaultRowHeight="12" x14ac:dyDescent="0.2"/>
  <cols>
    <col min="1" max="1" width="4" style="28" customWidth="1"/>
    <col min="2" max="2" width="9.28515625" style="28" customWidth="1"/>
    <col min="3" max="3" width="32.28515625" style="23" customWidth="1"/>
    <col min="4" max="4" width="12" style="28" customWidth="1"/>
    <col min="5" max="5" width="15.140625" style="28" customWidth="1"/>
    <col min="6" max="7" width="11.42578125" style="28" customWidth="1"/>
    <col min="8" max="8" width="13.140625" style="28" customWidth="1"/>
    <col min="9" max="10" width="16.140625" style="28" customWidth="1"/>
    <col min="11" max="11" width="13.140625" style="29" customWidth="1"/>
    <col min="12" max="12" width="13.7109375" style="29" customWidth="1"/>
    <col min="13" max="13" width="13" style="29" customWidth="1"/>
    <col min="14" max="14" width="11.7109375" style="29" customWidth="1"/>
    <col min="15" max="15" width="10.28515625" style="29" customWidth="1"/>
    <col min="16" max="16384" width="9.140625" style="29"/>
  </cols>
  <sheetData>
    <row r="2" spans="1:10" s="65" customFormat="1" ht="15.75" customHeight="1" x14ac:dyDescent="0.2">
      <c r="A2" s="257" t="s">
        <v>357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s="65" customFormat="1" x14ac:dyDescent="0.2">
      <c r="A3" s="28"/>
      <c r="B3" s="28"/>
      <c r="C3" s="41"/>
      <c r="D3" s="28"/>
      <c r="E3" s="28"/>
      <c r="F3" s="28"/>
      <c r="G3" s="28"/>
      <c r="H3" s="28"/>
      <c r="I3" s="28"/>
      <c r="J3" s="72" t="s">
        <v>293</v>
      </c>
    </row>
    <row r="4" spans="1:10" s="74" customFormat="1" ht="12.75" customHeight="1" x14ac:dyDescent="0.2">
      <c r="A4" s="207" t="s">
        <v>0</v>
      </c>
      <c r="B4" s="207" t="s">
        <v>1</v>
      </c>
      <c r="C4" s="207" t="s">
        <v>2</v>
      </c>
      <c r="D4" s="207" t="s">
        <v>358</v>
      </c>
      <c r="E4" s="258" t="s">
        <v>306</v>
      </c>
      <c r="F4" s="258"/>
      <c r="G4" s="258"/>
      <c r="H4" s="258"/>
      <c r="I4" s="258"/>
      <c r="J4" s="258"/>
    </row>
    <row r="5" spans="1:10" s="74" customFormat="1" ht="83.25" customHeight="1" x14ac:dyDescent="0.2">
      <c r="A5" s="209"/>
      <c r="B5" s="209"/>
      <c r="C5" s="209"/>
      <c r="D5" s="209"/>
      <c r="E5" s="71" t="s">
        <v>359</v>
      </c>
      <c r="F5" s="71" t="s">
        <v>307</v>
      </c>
      <c r="G5" s="71" t="s">
        <v>360</v>
      </c>
      <c r="H5" s="71" t="s">
        <v>286</v>
      </c>
      <c r="I5" s="73" t="s">
        <v>361</v>
      </c>
      <c r="J5" s="75" t="s">
        <v>362</v>
      </c>
    </row>
    <row r="6" spans="1:10" s="74" customFormat="1" ht="15.75" customHeight="1" x14ac:dyDescent="0.2">
      <c r="A6" s="255" t="s">
        <v>270</v>
      </c>
      <c r="B6" s="255"/>
      <c r="C6" s="255"/>
      <c r="D6" s="90">
        <f>D7+D8</f>
        <v>7008532673</v>
      </c>
      <c r="E6" s="90">
        <f t="shared" ref="E6:J6" si="0">E7+E8</f>
        <v>2761981679</v>
      </c>
      <c r="F6" s="90">
        <f t="shared" si="0"/>
        <v>10964495</v>
      </c>
      <c r="G6" s="90">
        <f t="shared" si="0"/>
        <v>3122684589</v>
      </c>
      <c r="H6" s="90">
        <f t="shared" si="0"/>
        <v>233955222</v>
      </c>
      <c r="I6" s="90">
        <f t="shared" si="0"/>
        <v>11122852</v>
      </c>
      <c r="J6" s="90">
        <f t="shared" si="0"/>
        <v>105534013</v>
      </c>
    </row>
    <row r="7" spans="1:10" s="74" customFormat="1" ht="15.75" customHeight="1" x14ac:dyDescent="0.2">
      <c r="A7" s="256" t="s">
        <v>269</v>
      </c>
      <c r="B7" s="256"/>
      <c r="C7" s="256"/>
      <c r="D7" s="135">
        <v>792237041</v>
      </c>
      <c r="E7" s="135"/>
      <c r="F7" s="135"/>
      <c r="G7" s="135">
        <v>27140776</v>
      </c>
      <c r="H7" s="135">
        <v>2806442</v>
      </c>
      <c r="I7" s="73"/>
      <c r="J7" s="73"/>
    </row>
    <row r="8" spans="1:10" s="74" customFormat="1" ht="15.75" customHeight="1" x14ac:dyDescent="0.2">
      <c r="A8" s="256" t="s">
        <v>313</v>
      </c>
      <c r="B8" s="256"/>
      <c r="C8" s="256"/>
      <c r="D8" s="90">
        <f>SUM(D9:D145)</f>
        <v>6216295632</v>
      </c>
      <c r="E8" s="90">
        <f t="shared" ref="E8:J8" si="1">SUM(E9:E145)</f>
        <v>2761981679</v>
      </c>
      <c r="F8" s="90">
        <f t="shared" si="1"/>
        <v>10964495</v>
      </c>
      <c r="G8" s="90">
        <f t="shared" si="1"/>
        <v>3095543813</v>
      </c>
      <c r="H8" s="90">
        <f t="shared" si="1"/>
        <v>231148780</v>
      </c>
      <c r="I8" s="90">
        <f t="shared" si="1"/>
        <v>11122852</v>
      </c>
      <c r="J8" s="90">
        <f t="shared" si="1"/>
        <v>105534013</v>
      </c>
    </row>
    <row r="9" spans="1:10" s="65" customFormat="1" ht="12" customHeight="1" x14ac:dyDescent="0.2">
      <c r="A9" s="27">
        <v>1</v>
      </c>
      <c r="B9" s="67" t="s">
        <v>3</v>
      </c>
      <c r="C9" s="76" t="s">
        <v>4</v>
      </c>
      <c r="D9" s="27">
        <f t="shared" ref="D9:D72" si="2">SUM(E9:J9)</f>
        <v>12089597</v>
      </c>
      <c r="E9" s="27">
        <v>12089597</v>
      </c>
      <c r="F9" s="27"/>
      <c r="G9" s="27"/>
      <c r="H9" s="27"/>
      <c r="I9" s="27"/>
      <c r="J9" s="27"/>
    </row>
    <row r="10" spans="1:10" s="65" customFormat="1" x14ac:dyDescent="0.2">
      <c r="A10" s="27">
        <v>2</v>
      </c>
      <c r="B10" s="67" t="s">
        <v>5</v>
      </c>
      <c r="C10" s="77" t="s">
        <v>6</v>
      </c>
      <c r="D10" s="27">
        <f t="shared" si="2"/>
        <v>13117379</v>
      </c>
      <c r="E10" s="27">
        <v>13117379</v>
      </c>
      <c r="F10" s="27"/>
      <c r="G10" s="27"/>
      <c r="H10" s="27"/>
      <c r="I10" s="27"/>
      <c r="J10" s="27"/>
    </row>
    <row r="11" spans="1:10" s="65" customFormat="1" x14ac:dyDescent="0.2">
      <c r="A11" s="27">
        <v>3</v>
      </c>
      <c r="B11" s="78" t="s">
        <v>7</v>
      </c>
      <c r="C11" s="79" t="s">
        <v>8</v>
      </c>
      <c r="D11" s="27">
        <f t="shared" si="2"/>
        <v>35605209</v>
      </c>
      <c r="E11" s="27">
        <v>35250224</v>
      </c>
      <c r="F11" s="27"/>
      <c r="G11" s="27"/>
      <c r="H11" s="27"/>
      <c r="I11" s="27">
        <v>354985</v>
      </c>
      <c r="J11" s="27"/>
    </row>
    <row r="12" spans="1:10" s="65" customFormat="1" ht="11.25" customHeight="1" x14ac:dyDescent="0.2">
      <c r="A12" s="27">
        <v>4</v>
      </c>
      <c r="B12" s="67" t="s">
        <v>9</v>
      </c>
      <c r="C12" s="77" t="s">
        <v>10</v>
      </c>
      <c r="D12" s="27">
        <f t="shared" si="2"/>
        <v>13523328</v>
      </c>
      <c r="E12" s="27">
        <v>13523328</v>
      </c>
      <c r="F12" s="27"/>
      <c r="G12" s="27"/>
      <c r="H12" s="27"/>
      <c r="I12" s="27"/>
      <c r="J12" s="27"/>
    </row>
    <row r="13" spans="1:10" s="65" customFormat="1" ht="12.75" customHeight="1" x14ac:dyDescent="0.2">
      <c r="A13" s="27">
        <v>5</v>
      </c>
      <c r="B13" s="67" t="s">
        <v>11</v>
      </c>
      <c r="C13" s="77" t="s">
        <v>12</v>
      </c>
      <c r="D13" s="27">
        <f t="shared" si="2"/>
        <v>14187623</v>
      </c>
      <c r="E13" s="27">
        <v>14187623</v>
      </c>
      <c r="F13" s="27"/>
      <c r="G13" s="27"/>
      <c r="H13" s="27"/>
      <c r="I13" s="27"/>
      <c r="J13" s="27"/>
    </row>
    <row r="14" spans="1:10" s="65" customFormat="1" x14ac:dyDescent="0.2">
      <c r="A14" s="27">
        <v>6</v>
      </c>
      <c r="B14" s="78" t="s">
        <v>13</v>
      </c>
      <c r="C14" s="79" t="s">
        <v>14</v>
      </c>
      <c r="D14" s="27">
        <v>85999952</v>
      </c>
      <c r="E14" s="27">
        <v>85408311</v>
      </c>
      <c r="F14" s="27"/>
      <c r="G14" s="27"/>
      <c r="H14" s="27"/>
      <c r="I14" s="27">
        <v>591641</v>
      </c>
      <c r="J14" s="27"/>
    </row>
    <row r="15" spans="1:10" s="65" customFormat="1" x14ac:dyDescent="0.2">
      <c r="A15" s="27">
        <v>7</v>
      </c>
      <c r="B15" s="68" t="s">
        <v>15</v>
      </c>
      <c r="C15" s="80" t="s">
        <v>16</v>
      </c>
      <c r="D15" s="27">
        <f t="shared" si="2"/>
        <v>33253375</v>
      </c>
      <c r="E15" s="27">
        <v>32898390</v>
      </c>
      <c r="F15" s="27"/>
      <c r="G15" s="27"/>
      <c r="H15" s="27"/>
      <c r="I15" s="27">
        <v>354985</v>
      </c>
      <c r="J15" s="27"/>
    </row>
    <row r="16" spans="1:10" s="65" customFormat="1" x14ac:dyDescent="0.2">
      <c r="A16" s="27">
        <v>8</v>
      </c>
      <c r="B16" s="78" t="s">
        <v>17</v>
      </c>
      <c r="C16" s="79" t="s">
        <v>18</v>
      </c>
      <c r="D16" s="27">
        <f t="shared" si="2"/>
        <v>14963136</v>
      </c>
      <c r="E16" s="27">
        <v>14963136</v>
      </c>
      <c r="F16" s="27"/>
      <c r="G16" s="27"/>
      <c r="H16" s="27"/>
      <c r="I16" s="27"/>
      <c r="J16" s="27"/>
    </row>
    <row r="17" spans="1:10" s="65" customFormat="1" x14ac:dyDescent="0.2">
      <c r="A17" s="27">
        <v>9</v>
      </c>
      <c r="B17" s="78" t="s">
        <v>19</v>
      </c>
      <c r="C17" s="79" t="s">
        <v>20</v>
      </c>
      <c r="D17" s="27">
        <f t="shared" si="2"/>
        <v>13796883</v>
      </c>
      <c r="E17" s="27">
        <v>13796883</v>
      </c>
      <c r="F17" s="27"/>
      <c r="G17" s="27"/>
      <c r="H17" s="27"/>
      <c r="I17" s="27"/>
      <c r="J17" s="27"/>
    </row>
    <row r="18" spans="1:10" s="65" customFormat="1" x14ac:dyDescent="0.2">
      <c r="A18" s="27">
        <v>10</v>
      </c>
      <c r="B18" s="78" t="s">
        <v>21</v>
      </c>
      <c r="C18" s="79" t="s">
        <v>22</v>
      </c>
      <c r="D18" s="27">
        <f t="shared" si="2"/>
        <v>15678245</v>
      </c>
      <c r="E18" s="27">
        <v>15678245</v>
      </c>
      <c r="F18" s="27"/>
      <c r="G18" s="27"/>
      <c r="H18" s="27"/>
      <c r="I18" s="27"/>
      <c r="J18" s="27"/>
    </row>
    <row r="19" spans="1:10" s="65" customFormat="1" x14ac:dyDescent="0.2">
      <c r="A19" s="27">
        <v>11</v>
      </c>
      <c r="B19" s="78" t="s">
        <v>23</v>
      </c>
      <c r="C19" s="79" t="s">
        <v>24</v>
      </c>
      <c r="D19" s="27">
        <f t="shared" si="2"/>
        <v>13420778</v>
      </c>
      <c r="E19" s="27">
        <v>13420778</v>
      </c>
      <c r="F19" s="27"/>
      <c r="G19" s="27"/>
      <c r="H19" s="27"/>
      <c r="I19" s="27"/>
      <c r="J19" s="27"/>
    </row>
    <row r="20" spans="1:10" s="65" customFormat="1" x14ac:dyDescent="0.2">
      <c r="A20" s="27">
        <v>12</v>
      </c>
      <c r="B20" s="78" t="s">
        <v>25</v>
      </c>
      <c r="C20" s="79" t="s">
        <v>26</v>
      </c>
      <c r="D20" s="27">
        <f t="shared" si="2"/>
        <v>25181374</v>
      </c>
      <c r="E20" s="27">
        <v>25181374</v>
      </c>
      <c r="F20" s="27"/>
      <c r="G20" s="27"/>
      <c r="H20" s="27"/>
      <c r="I20" s="27"/>
      <c r="J20" s="27"/>
    </row>
    <row r="21" spans="1:10" s="65" customFormat="1" ht="13.5" customHeight="1" x14ac:dyDescent="0.2">
      <c r="A21" s="27">
        <v>13</v>
      </c>
      <c r="B21" s="66" t="s">
        <v>390</v>
      </c>
      <c r="C21" s="7" t="s">
        <v>356</v>
      </c>
      <c r="D21" s="27">
        <f t="shared" si="2"/>
        <v>0</v>
      </c>
      <c r="E21" s="27"/>
      <c r="F21" s="27"/>
      <c r="G21" s="27"/>
      <c r="H21" s="27"/>
      <c r="I21" s="27"/>
      <c r="J21" s="27"/>
    </row>
    <row r="22" spans="1:10" s="65" customFormat="1" x14ac:dyDescent="0.2">
      <c r="A22" s="27">
        <v>14</v>
      </c>
      <c r="B22" s="6" t="s">
        <v>27</v>
      </c>
      <c r="C22" s="10" t="s">
        <v>28</v>
      </c>
      <c r="D22" s="27">
        <f t="shared" si="2"/>
        <v>65405</v>
      </c>
      <c r="E22" s="27">
        <v>65405</v>
      </c>
      <c r="F22" s="27"/>
      <c r="G22" s="27"/>
      <c r="H22" s="27"/>
      <c r="I22" s="27"/>
      <c r="J22" s="27"/>
    </row>
    <row r="23" spans="1:10" s="65" customFormat="1" x14ac:dyDescent="0.2">
      <c r="A23" s="27">
        <v>15</v>
      </c>
      <c r="B23" s="78" t="s">
        <v>29</v>
      </c>
      <c r="C23" s="79" t="s">
        <v>30</v>
      </c>
      <c r="D23" s="27">
        <f t="shared" si="2"/>
        <v>17607248</v>
      </c>
      <c r="E23" s="27">
        <v>17607248</v>
      </c>
      <c r="F23" s="27"/>
      <c r="G23" s="27"/>
      <c r="H23" s="27"/>
      <c r="I23" s="27"/>
      <c r="J23" s="27"/>
    </row>
    <row r="24" spans="1:10" s="65" customFormat="1" x14ac:dyDescent="0.2">
      <c r="A24" s="27">
        <v>16</v>
      </c>
      <c r="B24" s="78" t="s">
        <v>31</v>
      </c>
      <c r="C24" s="79" t="s">
        <v>32</v>
      </c>
      <c r="D24" s="27">
        <f t="shared" si="2"/>
        <v>22661190</v>
      </c>
      <c r="E24" s="27">
        <v>22661190</v>
      </c>
      <c r="F24" s="27"/>
      <c r="G24" s="27"/>
      <c r="H24" s="27"/>
      <c r="I24" s="27"/>
      <c r="J24" s="27"/>
    </row>
    <row r="25" spans="1:10" s="65" customFormat="1" x14ac:dyDescent="0.2">
      <c r="A25" s="27">
        <v>17</v>
      </c>
      <c r="B25" s="78" t="s">
        <v>33</v>
      </c>
      <c r="C25" s="79" t="s">
        <v>34</v>
      </c>
      <c r="D25" s="27">
        <f t="shared" si="2"/>
        <v>31742997</v>
      </c>
      <c r="E25" s="27">
        <v>31742997</v>
      </c>
      <c r="F25" s="27"/>
      <c r="G25" s="27"/>
      <c r="H25" s="27"/>
      <c r="I25" s="27"/>
      <c r="J25" s="27"/>
    </row>
    <row r="26" spans="1:10" s="65" customFormat="1" x14ac:dyDescent="0.2">
      <c r="A26" s="27">
        <v>18</v>
      </c>
      <c r="B26" s="78" t="s">
        <v>35</v>
      </c>
      <c r="C26" s="79" t="s">
        <v>36</v>
      </c>
      <c r="D26" s="27">
        <f t="shared" si="2"/>
        <v>61203794</v>
      </c>
      <c r="E26" s="27">
        <v>58319022</v>
      </c>
      <c r="F26" s="27"/>
      <c r="G26" s="27"/>
      <c r="H26" s="27"/>
      <c r="I26" s="27">
        <v>591641</v>
      </c>
      <c r="J26" s="27">
        <v>2293131</v>
      </c>
    </row>
    <row r="27" spans="1:10" s="65" customFormat="1" x14ac:dyDescent="0.2">
      <c r="A27" s="27">
        <v>19</v>
      </c>
      <c r="B27" s="67" t="s">
        <v>37</v>
      </c>
      <c r="C27" s="77" t="s">
        <v>38</v>
      </c>
      <c r="D27" s="27">
        <f t="shared" si="2"/>
        <v>9936343</v>
      </c>
      <c r="E27" s="27">
        <v>9936343</v>
      </c>
      <c r="F27" s="27"/>
      <c r="G27" s="27"/>
      <c r="H27" s="27"/>
      <c r="I27" s="27"/>
      <c r="J27" s="27"/>
    </row>
    <row r="28" spans="1:10" s="65" customFormat="1" x14ac:dyDescent="0.2">
      <c r="A28" s="27">
        <v>20</v>
      </c>
      <c r="B28" s="67" t="s">
        <v>39</v>
      </c>
      <c r="C28" s="77" t="s">
        <v>40</v>
      </c>
      <c r="D28" s="27">
        <f t="shared" si="2"/>
        <v>8808600</v>
      </c>
      <c r="E28" s="27">
        <v>8808600</v>
      </c>
      <c r="F28" s="27"/>
      <c r="G28" s="27"/>
      <c r="H28" s="27"/>
      <c r="I28" s="27"/>
      <c r="J28" s="27"/>
    </row>
    <row r="29" spans="1:10" s="65" customFormat="1" x14ac:dyDescent="0.2">
      <c r="A29" s="27">
        <v>21</v>
      </c>
      <c r="B29" s="67" t="s">
        <v>41</v>
      </c>
      <c r="C29" s="77" t="s">
        <v>42</v>
      </c>
      <c r="D29" s="27">
        <f t="shared" si="2"/>
        <v>39037635</v>
      </c>
      <c r="E29" s="27">
        <v>39037635</v>
      </c>
      <c r="F29" s="27"/>
      <c r="G29" s="27"/>
      <c r="H29" s="27"/>
      <c r="I29" s="27"/>
      <c r="J29" s="27"/>
    </row>
    <row r="30" spans="1:10" s="65" customFormat="1" x14ac:dyDescent="0.2">
      <c r="A30" s="27">
        <v>22</v>
      </c>
      <c r="B30" s="67" t="s">
        <v>43</v>
      </c>
      <c r="C30" s="77" t="s">
        <v>44</v>
      </c>
      <c r="D30" s="27">
        <f t="shared" si="2"/>
        <v>32564281</v>
      </c>
      <c r="E30" s="27">
        <v>32031804</v>
      </c>
      <c r="F30" s="27"/>
      <c r="G30" s="27"/>
      <c r="H30" s="27"/>
      <c r="I30" s="27">
        <v>532477</v>
      </c>
      <c r="J30" s="27"/>
    </row>
    <row r="31" spans="1:10" s="65" customFormat="1" x14ac:dyDescent="0.2">
      <c r="A31" s="27">
        <v>23</v>
      </c>
      <c r="B31" s="78" t="s">
        <v>45</v>
      </c>
      <c r="C31" s="79" t="s">
        <v>46</v>
      </c>
      <c r="D31" s="27">
        <f t="shared" si="2"/>
        <v>7209291</v>
      </c>
      <c r="E31" s="27">
        <v>7209291</v>
      </c>
      <c r="F31" s="27"/>
      <c r="G31" s="27"/>
      <c r="H31" s="27"/>
      <c r="I31" s="27"/>
      <c r="J31" s="27"/>
    </row>
    <row r="32" spans="1:10" s="65" customFormat="1" ht="12" customHeight="1" x14ac:dyDescent="0.2">
      <c r="A32" s="27">
        <v>24</v>
      </c>
      <c r="B32" s="78" t="s">
        <v>47</v>
      </c>
      <c r="C32" s="79" t="s">
        <v>48</v>
      </c>
      <c r="D32" s="27">
        <f t="shared" si="2"/>
        <v>0</v>
      </c>
      <c r="E32" s="27">
        <v>0</v>
      </c>
      <c r="F32" s="27"/>
      <c r="G32" s="27"/>
      <c r="H32" s="27"/>
      <c r="I32" s="27"/>
      <c r="J32" s="27"/>
    </row>
    <row r="33" spans="1:10" s="65" customFormat="1" ht="24" x14ac:dyDescent="0.2">
      <c r="A33" s="27">
        <v>25</v>
      </c>
      <c r="B33" s="78" t="s">
        <v>49</v>
      </c>
      <c r="C33" s="79" t="s">
        <v>50</v>
      </c>
      <c r="D33" s="27">
        <f t="shared" si="2"/>
        <v>14660638</v>
      </c>
      <c r="E33" s="27">
        <v>0</v>
      </c>
      <c r="F33" s="27"/>
      <c r="G33" s="27"/>
      <c r="H33" s="27"/>
      <c r="I33" s="27"/>
      <c r="J33" s="27">
        <v>14660638</v>
      </c>
    </row>
    <row r="34" spans="1:10" s="65" customFormat="1" x14ac:dyDescent="0.2">
      <c r="A34" s="27">
        <v>26</v>
      </c>
      <c r="B34" s="67" t="s">
        <v>51</v>
      </c>
      <c r="C34" s="80" t="s">
        <v>52</v>
      </c>
      <c r="D34" s="27">
        <f t="shared" si="2"/>
        <v>58783236</v>
      </c>
      <c r="E34" s="27">
        <v>58783236</v>
      </c>
      <c r="F34" s="27"/>
      <c r="G34" s="27">
        <v>0</v>
      </c>
      <c r="H34" s="27"/>
      <c r="I34" s="27"/>
      <c r="J34" s="27"/>
    </row>
    <row r="35" spans="1:10" s="65" customFormat="1" x14ac:dyDescent="0.2">
      <c r="A35" s="27">
        <v>27</v>
      </c>
      <c r="B35" s="78" t="s">
        <v>53</v>
      </c>
      <c r="C35" s="79" t="s">
        <v>54</v>
      </c>
      <c r="D35" s="27">
        <f t="shared" si="2"/>
        <v>74856380</v>
      </c>
      <c r="E35" s="27">
        <v>74856380</v>
      </c>
      <c r="F35" s="27"/>
      <c r="G35" s="27"/>
      <c r="H35" s="27"/>
      <c r="I35" s="27"/>
      <c r="J35" s="27"/>
    </row>
    <row r="36" spans="1:10" s="65" customFormat="1" ht="13.5" customHeight="1" x14ac:dyDescent="0.2">
      <c r="A36" s="27">
        <v>28</v>
      </c>
      <c r="B36" s="78" t="s">
        <v>55</v>
      </c>
      <c r="C36" s="79" t="s">
        <v>56</v>
      </c>
      <c r="D36" s="27">
        <f t="shared" si="2"/>
        <v>25687061</v>
      </c>
      <c r="E36" s="27">
        <v>23083841</v>
      </c>
      <c r="F36" s="27"/>
      <c r="G36" s="27"/>
      <c r="H36" s="27"/>
      <c r="I36" s="27">
        <v>2603220</v>
      </c>
      <c r="J36" s="27"/>
    </row>
    <row r="37" spans="1:10" s="65" customFormat="1" ht="12" customHeight="1" x14ac:dyDescent="0.2">
      <c r="A37" s="27">
        <v>29</v>
      </c>
      <c r="B37" s="67" t="s">
        <v>57</v>
      </c>
      <c r="C37" s="77" t="s">
        <v>58</v>
      </c>
      <c r="D37" s="27">
        <f t="shared" si="2"/>
        <v>0</v>
      </c>
      <c r="E37" s="27">
        <v>0</v>
      </c>
      <c r="F37" s="27"/>
      <c r="G37" s="27"/>
      <c r="H37" s="27"/>
      <c r="I37" s="27"/>
      <c r="J37" s="27"/>
    </row>
    <row r="38" spans="1:10" s="65" customFormat="1" ht="24" x14ac:dyDescent="0.2">
      <c r="A38" s="27">
        <v>30</v>
      </c>
      <c r="B38" s="67" t="s">
        <v>59</v>
      </c>
      <c r="C38" s="80" t="s">
        <v>60</v>
      </c>
      <c r="D38" s="27">
        <f t="shared" si="2"/>
        <v>0</v>
      </c>
      <c r="E38" s="27">
        <v>0</v>
      </c>
      <c r="F38" s="27"/>
      <c r="G38" s="27"/>
      <c r="H38" s="27"/>
      <c r="I38" s="27"/>
      <c r="J38" s="27"/>
    </row>
    <row r="39" spans="1:10" s="65" customFormat="1" x14ac:dyDescent="0.2">
      <c r="A39" s="27">
        <v>31</v>
      </c>
      <c r="B39" s="67" t="s">
        <v>61</v>
      </c>
      <c r="C39" s="77" t="s">
        <v>62</v>
      </c>
      <c r="D39" s="27">
        <f t="shared" si="2"/>
        <v>4238134</v>
      </c>
      <c r="E39" s="27">
        <v>4238134</v>
      </c>
      <c r="F39" s="27"/>
      <c r="G39" s="27"/>
      <c r="H39" s="27"/>
      <c r="I39" s="27"/>
      <c r="J39" s="27"/>
    </row>
    <row r="40" spans="1:10" s="65" customFormat="1" x14ac:dyDescent="0.2">
      <c r="A40" s="27">
        <v>32</v>
      </c>
      <c r="B40" s="78" t="s">
        <v>63</v>
      </c>
      <c r="C40" s="79" t="s">
        <v>64</v>
      </c>
      <c r="D40" s="27">
        <f t="shared" si="2"/>
        <v>50725014</v>
      </c>
      <c r="E40" s="27">
        <v>50370029</v>
      </c>
      <c r="F40" s="27"/>
      <c r="G40" s="27"/>
      <c r="H40" s="27"/>
      <c r="I40" s="27">
        <v>354985</v>
      </c>
      <c r="J40" s="27"/>
    </row>
    <row r="41" spans="1:10" s="65" customFormat="1" x14ac:dyDescent="0.2">
      <c r="A41" s="27">
        <v>33</v>
      </c>
      <c r="B41" s="67" t="s">
        <v>65</v>
      </c>
      <c r="C41" s="77" t="s">
        <v>66</v>
      </c>
      <c r="D41" s="27">
        <f t="shared" si="2"/>
        <v>65463662</v>
      </c>
      <c r="E41" s="27">
        <v>64990349</v>
      </c>
      <c r="F41" s="27"/>
      <c r="G41" s="27">
        <v>0</v>
      </c>
      <c r="H41" s="27"/>
      <c r="I41" s="27">
        <v>473313</v>
      </c>
      <c r="J41" s="27"/>
    </row>
    <row r="42" spans="1:10" s="65" customFormat="1" x14ac:dyDescent="0.2">
      <c r="A42" s="27">
        <v>34</v>
      </c>
      <c r="B42" s="68" t="s">
        <v>67</v>
      </c>
      <c r="C42" s="80" t="s">
        <v>68</v>
      </c>
      <c r="D42" s="27">
        <f t="shared" si="2"/>
        <v>14563808</v>
      </c>
      <c r="E42" s="27">
        <v>14563808</v>
      </c>
      <c r="F42" s="27"/>
      <c r="G42" s="27"/>
      <c r="H42" s="27"/>
      <c r="I42" s="27"/>
      <c r="J42" s="27"/>
    </row>
    <row r="43" spans="1:10" s="65" customFormat="1" x14ac:dyDescent="0.2">
      <c r="A43" s="27">
        <v>35</v>
      </c>
      <c r="B43" s="67" t="s">
        <v>69</v>
      </c>
      <c r="C43" s="77" t="s">
        <v>70</v>
      </c>
      <c r="D43" s="27">
        <f t="shared" si="2"/>
        <v>46616965</v>
      </c>
      <c r="E43" s="27">
        <v>46616965</v>
      </c>
      <c r="F43" s="27"/>
      <c r="G43" s="27"/>
      <c r="H43" s="27"/>
      <c r="I43" s="27"/>
      <c r="J43" s="27"/>
    </row>
    <row r="44" spans="1:10" s="65" customFormat="1" x14ac:dyDescent="0.2">
      <c r="A44" s="27">
        <v>36</v>
      </c>
      <c r="B44" s="67" t="s">
        <v>71</v>
      </c>
      <c r="C44" s="77" t="s">
        <v>72</v>
      </c>
      <c r="D44" s="27">
        <f t="shared" si="2"/>
        <v>17318253</v>
      </c>
      <c r="E44" s="27">
        <v>16844940</v>
      </c>
      <c r="F44" s="27"/>
      <c r="G44" s="27"/>
      <c r="H44" s="27"/>
      <c r="I44" s="27">
        <v>473313</v>
      </c>
      <c r="J44" s="27"/>
    </row>
    <row r="45" spans="1:10" s="65" customFormat="1" x14ac:dyDescent="0.2">
      <c r="A45" s="27">
        <v>37</v>
      </c>
      <c r="B45" s="78" t="s">
        <v>73</v>
      </c>
      <c r="C45" s="79" t="s">
        <v>74</v>
      </c>
      <c r="D45" s="27">
        <f t="shared" si="2"/>
        <v>51315213</v>
      </c>
      <c r="E45" s="27">
        <v>49836111</v>
      </c>
      <c r="F45" s="27"/>
      <c r="G45" s="27"/>
      <c r="H45" s="27"/>
      <c r="I45" s="27">
        <v>1479102</v>
      </c>
      <c r="J45" s="27"/>
    </row>
    <row r="46" spans="1:10" s="65" customFormat="1" x14ac:dyDescent="0.2">
      <c r="A46" s="27">
        <v>38</v>
      </c>
      <c r="B46" s="67" t="s">
        <v>75</v>
      </c>
      <c r="C46" s="77" t="s">
        <v>76</v>
      </c>
      <c r="D46" s="27">
        <f t="shared" si="2"/>
        <v>16876023</v>
      </c>
      <c r="E46" s="27">
        <v>16876023</v>
      </c>
      <c r="F46" s="27"/>
      <c r="G46" s="27"/>
      <c r="H46" s="27"/>
      <c r="I46" s="27"/>
      <c r="J46" s="27"/>
    </row>
    <row r="47" spans="1:10" s="65" customFormat="1" x14ac:dyDescent="0.2">
      <c r="A47" s="27">
        <v>39</v>
      </c>
      <c r="B47" s="67" t="s">
        <v>77</v>
      </c>
      <c r="C47" s="77" t="s">
        <v>78</v>
      </c>
      <c r="D47" s="27">
        <f t="shared" si="2"/>
        <v>10368576</v>
      </c>
      <c r="E47" s="27">
        <v>10368576</v>
      </c>
      <c r="F47" s="27"/>
      <c r="G47" s="27"/>
      <c r="H47" s="27"/>
      <c r="I47" s="27"/>
      <c r="J47" s="27"/>
    </row>
    <row r="48" spans="1:10" s="65" customFormat="1" x14ac:dyDescent="0.2">
      <c r="A48" s="27">
        <v>40</v>
      </c>
      <c r="B48" s="140" t="s">
        <v>79</v>
      </c>
      <c r="C48" s="81" t="s">
        <v>80</v>
      </c>
      <c r="D48" s="27">
        <f t="shared" si="2"/>
        <v>18349270</v>
      </c>
      <c r="E48" s="27">
        <v>18230942</v>
      </c>
      <c r="F48" s="27"/>
      <c r="G48" s="27"/>
      <c r="H48" s="27"/>
      <c r="I48" s="27">
        <v>118328</v>
      </c>
      <c r="J48" s="27"/>
    </row>
    <row r="49" spans="1:10" s="65" customFormat="1" x14ac:dyDescent="0.2">
      <c r="A49" s="27">
        <v>41</v>
      </c>
      <c r="B49" s="67" t="s">
        <v>81</v>
      </c>
      <c r="C49" s="77" t="s">
        <v>82</v>
      </c>
      <c r="D49" s="27">
        <f t="shared" si="2"/>
        <v>8990152</v>
      </c>
      <c r="E49" s="27">
        <v>8990152</v>
      </c>
      <c r="F49" s="27"/>
      <c r="G49" s="27"/>
      <c r="H49" s="27"/>
      <c r="I49" s="27"/>
      <c r="J49" s="27"/>
    </row>
    <row r="50" spans="1:10" s="65" customFormat="1" x14ac:dyDescent="0.2">
      <c r="A50" s="27">
        <v>42</v>
      </c>
      <c r="B50" s="68" t="s">
        <v>83</v>
      </c>
      <c r="C50" s="80" t="s">
        <v>84</v>
      </c>
      <c r="D50" s="27">
        <f t="shared" si="2"/>
        <v>40735595</v>
      </c>
      <c r="E50" s="27">
        <v>40735595</v>
      </c>
      <c r="F50" s="27"/>
      <c r="G50" s="27"/>
      <c r="H50" s="27"/>
      <c r="I50" s="27"/>
      <c r="J50" s="27"/>
    </row>
    <row r="51" spans="1:10" s="65" customFormat="1" x14ac:dyDescent="0.2">
      <c r="A51" s="27">
        <v>43</v>
      </c>
      <c r="B51" s="78" t="s">
        <v>85</v>
      </c>
      <c r="C51" s="79" t="s">
        <v>86</v>
      </c>
      <c r="D51" s="27">
        <f t="shared" si="2"/>
        <v>71559158</v>
      </c>
      <c r="E51" s="27">
        <v>69458685</v>
      </c>
      <c r="F51" s="27"/>
      <c r="G51" s="27"/>
      <c r="H51" s="27"/>
      <c r="I51" s="27">
        <v>946626</v>
      </c>
      <c r="J51" s="27">
        <v>1153847</v>
      </c>
    </row>
    <row r="52" spans="1:10" s="65" customFormat="1" x14ac:dyDescent="0.2">
      <c r="A52" s="27">
        <v>44</v>
      </c>
      <c r="B52" s="67" t="s">
        <v>87</v>
      </c>
      <c r="C52" s="77" t="s">
        <v>88</v>
      </c>
      <c r="D52" s="27">
        <f t="shared" si="2"/>
        <v>16061378</v>
      </c>
      <c r="E52" s="27">
        <v>16061378</v>
      </c>
      <c r="F52" s="27"/>
      <c r="G52" s="27"/>
      <c r="H52" s="27"/>
      <c r="I52" s="27"/>
      <c r="J52" s="27"/>
    </row>
    <row r="53" spans="1:10" s="65" customFormat="1" x14ac:dyDescent="0.2">
      <c r="A53" s="27">
        <v>45</v>
      </c>
      <c r="B53" s="78" t="s">
        <v>89</v>
      </c>
      <c r="C53" s="79" t="s">
        <v>90</v>
      </c>
      <c r="D53" s="27">
        <f t="shared" si="2"/>
        <v>50690565</v>
      </c>
      <c r="E53" s="27">
        <v>50217252</v>
      </c>
      <c r="F53" s="27"/>
      <c r="G53" s="27"/>
      <c r="H53" s="27"/>
      <c r="I53" s="27">
        <v>473313</v>
      </c>
      <c r="J53" s="27"/>
    </row>
    <row r="54" spans="1:10" s="65" customFormat="1" x14ac:dyDescent="0.2">
      <c r="A54" s="27">
        <v>46</v>
      </c>
      <c r="B54" s="67" t="s">
        <v>91</v>
      </c>
      <c r="C54" s="77" t="s">
        <v>92</v>
      </c>
      <c r="D54" s="27">
        <f t="shared" si="2"/>
        <v>12004323</v>
      </c>
      <c r="E54" s="27">
        <v>12004323</v>
      </c>
      <c r="F54" s="27"/>
      <c r="G54" s="27"/>
      <c r="H54" s="27"/>
      <c r="I54" s="27"/>
      <c r="J54" s="27"/>
    </row>
    <row r="55" spans="1:10" s="65" customFormat="1" ht="10.5" customHeight="1" x14ac:dyDescent="0.2">
      <c r="A55" s="27">
        <v>47</v>
      </c>
      <c r="B55" s="67" t="s">
        <v>93</v>
      </c>
      <c r="C55" s="77" t="s">
        <v>94</v>
      </c>
      <c r="D55" s="27">
        <f t="shared" si="2"/>
        <v>18008682</v>
      </c>
      <c r="E55" s="27">
        <v>18008682</v>
      </c>
      <c r="F55" s="27"/>
      <c r="G55" s="27"/>
      <c r="H55" s="27"/>
      <c r="I55" s="27"/>
      <c r="J55" s="27"/>
    </row>
    <row r="56" spans="1:10" s="65" customFormat="1" x14ac:dyDescent="0.2">
      <c r="A56" s="27">
        <v>48</v>
      </c>
      <c r="B56" s="82" t="s">
        <v>95</v>
      </c>
      <c r="C56" s="83" t="s">
        <v>96</v>
      </c>
      <c r="D56" s="27">
        <f t="shared" si="2"/>
        <v>22507659</v>
      </c>
      <c r="E56" s="27">
        <v>22507659</v>
      </c>
      <c r="F56" s="27"/>
      <c r="G56" s="27"/>
      <c r="H56" s="27"/>
      <c r="I56" s="27"/>
      <c r="J56" s="27"/>
    </row>
    <row r="57" spans="1:10" s="65" customFormat="1" x14ac:dyDescent="0.2">
      <c r="A57" s="27">
        <v>49</v>
      </c>
      <c r="B57" s="78" t="s">
        <v>97</v>
      </c>
      <c r="C57" s="79" t="s">
        <v>98</v>
      </c>
      <c r="D57" s="27">
        <f t="shared" si="2"/>
        <v>7996712</v>
      </c>
      <c r="E57" s="27">
        <v>7996712</v>
      </c>
      <c r="F57" s="27"/>
      <c r="G57" s="27"/>
      <c r="H57" s="27"/>
      <c r="I57" s="27"/>
      <c r="J57" s="27"/>
    </row>
    <row r="58" spans="1:10" s="65" customFormat="1" x14ac:dyDescent="0.2">
      <c r="A58" s="27">
        <v>50</v>
      </c>
      <c r="B58" s="67" t="s">
        <v>99</v>
      </c>
      <c r="C58" s="77" t="s">
        <v>100</v>
      </c>
      <c r="D58" s="27">
        <f t="shared" si="2"/>
        <v>15567498</v>
      </c>
      <c r="E58" s="27">
        <v>15567498</v>
      </c>
      <c r="F58" s="27"/>
      <c r="G58" s="27"/>
      <c r="H58" s="27"/>
      <c r="I58" s="27"/>
      <c r="J58" s="27"/>
    </row>
    <row r="59" spans="1:10" s="65" customFormat="1" ht="10.5" customHeight="1" x14ac:dyDescent="0.2">
      <c r="A59" s="27">
        <v>51</v>
      </c>
      <c r="B59" s="78" t="s">
        <v>101</v>
      </c>
      <c r="C59" s="79" t="s">
        <v>102</v>
      </c>
      <c r="D59" s="27">
        <f t="shared" si="2"/>
        <v>21510414</v>
      </c>
      <c r="E59" s="27">
        <v>21510414</v>
      </c>
      <c r="F59" s="27"/>
      <c r="G59" s="27"/>
      <c r="H59" s="27"/>
      <c r="I59" s="27"/>
      <c r="J59" s="27"/>
    </row>
    <row r="60" spans="1:10" s="65" customFormat="1" x14ac:dyDescent="0.2">
      <c r="A60" s="27">
        <v>52</v>
      </c>
      <c r="B60" s="67" t="s">
        <v>103</v>
      </c>
      <c r="C60" s="77" t="s">
        <v>104</v>
      </c>
      <c r="D60" s="27">
        <f t="shared" si="2"/>
        <v>77107851</v>
      </c>
      <c r="E60" s="27">
        <v>75968358</v>
      </c>
      <c r="F60" s="27"/>
      <c r="G60" s="27"/>
      <c r="H60" s="27"/>
      <c r="I60" s="27">
        <v>650805</v>
      </c>
      <c r="J60" s="27">
        <v>488688</v>
      </c>
    </row>
    <row r="61" spans="1:10" s="65" customFormat="1" x14ac:dyDescent="0.2">
      <c r="A61" s="27">
        <v>53</v>
      </c>
      <c r="B61" s="78" t="s">
        <v>105</v>
      </c>
      <c r="C61" s="79" t="s">
        <v>106</v>
      </c>
      <c r="D61" s="27">
        <f t="shared" si="2"/>
        <v>13349631</v>
      </c>
      <c r="E61" s="27">
        <v>13349631</v>
      </c>
      <c r="F61" s="27"/>
      <c r="G61" s="27"/>
      <c r="H61" s="27"/>
      <c r="I61" s="27"/>
      <c r="J61" s="27"/>
    </row>
    <row r="62" spans="1:10" s="65" customFormat="1" x14ac:dyDescent="0.2">
      <c r="A62" s="27">
        <v>54</v>
      </c>
      <c r="B62" s="78" t="s">
        <v>107</v>
      </c>
      <c r="C62" s="79" t="s">
        <v>108</v>
      </c>
      <c r="D62" s="27">
        <f t="shared" si="2"/>
        <v>40724</v>
      </c>
      <c r="E62" s="27">
        <v>40724</v>
      </c>
      <c r="F62" s="27"/>
      <c r="G62" s="27"/>
      <c r="H62" s="27"/>
      <c r="I62" s="27"/>
      <c r="J62" s="27"/>
    </row>
    <row r="63" spans="1:10" s="65" customFormat="1" x14ac:dyDescent="0.2">
      <c r="A63" s="27">
        <v>55</v>
      </c>
      <c r="B63" s="78" t="s">
        <v>109</v>
      </c>
      <c r="C63" s="79" t="s">
        <v>110</v>
      </c>
      <c r="D63" s="27">
        <f t="shared" si="2"/>
        <v>0</v>
      </c>
      <c r="E63" s="27">
        <v>0</v>
      </c>
      <c r="F63" s="27"/>
      <c r="G63" s="27"/>
      <c r="H63" s="27"/>
      <c r="I63" s="27"/>
      <c r="J63" s="27"/>
    </row>
    <row r="64" spans="1:10" s="65" customFormat="1" ht="12" customHeight="1" x14ac:dyDescent="0.2">
      <c r="A64" s="27">
        <v>56</v>
      </c>
      <c r="B64" s="78" t="s">
        <v>111</v>
      </c>
      <c r="C64" s="79" t="s">
        <v>112</v>
      </c>
      <c r="D64" s="27">
        <f t="shared" si="2"/>
        <v>22713500</v>
      </c>
      <c r="E64" s="27">
        <v>20371870</v>
      </c>
      <c r="F64" s="27"/>
      <c r="G64" s="27"/>
      <c r="H64" s="27"/>
      <c r="I64" s="27"/>
      <c r="J64" s="27">
        <v>2341630</v>
      </c>
    </row>
    <row r="65" spans="1:10" s="65" customFormat="1" x14ac:dyDescent="0.2">
      <c r="A65" s="27">
        <v>57</v>
      </c>
      <c r="B65" s="78" t="s">
        <v>113</v>
      </c>
      <c r="C65" s="79" t="s">
        <v>363</v>
      </c>
      <c r="D65" s="27">
        <f t="shared" si="2"/>
        <v>19334272</v>
      </c>
      <c r="E65" s="27">
        <v>18859159</v>
      </c>
      <c r="F65" s="27"/>
      <c r="G65" s="27"/>
      <c r="H65" s="27"/>
      <c r="I65" s="27"/>
      <c r="J65" s="27">
        <v>475113</v>
      </c>
    </row>
    <row r="66" spans="1:10" s="65" customFormat="1" ht="11.25" customHeight="1" x14ac:dyDescent="0.2">
      <c r="A66" s="27">
        <v>58</v>
      </c>
      <c r="B66" s="78" t="s">
        <v>115</v>
      </c>
      <c r="C66" s="79" t="s">
        <v>116</v>
      </c>
      <c r="D66" s="27">
        <f t="shared" si="2"/>
        <v>24860395</v>
      </c>
      <c r="E66" s="27">
        <v>23706548</v>
      </c>
      <c r="F66" s="27"/>
      <c r="G66" s="27"/>
      <c r="H66" s="27"/>
      <c r="I66" s="27"/>
      <c r="J66" s="27">
        <v>1153847</v>
      </c>
    </row>
    <row r="67" spans="1:10" s="65" customFormat="1" ht="11.25" customHeight="1" x14ac:dyDescent="0.2">
      <c r="A67" s="27">
        <v>59</v>
      </c>
      <c r="B67" s="67" t="s">
        <v>117</v>
      </c>
      <c r="C67" s="79" t="s">
        <v>364</v>
      </c>
      <c r="D67" s="27">
        <f t="shared" si="2"/>
        <v>34861591</v>
      </c>
      <c r="E67" s="27">
        <v>31467925</v>
      </c>
      <c r="F67" s="27"/>
      <c r="G67" s="27"/>
      <c r="H67" s="27"/>
      <c r="I67" s="27"/>
      <c r="J67" s="27">
        <v>3393666</v>
      </c>
    </row>
    <row r="68" spans="1:10" s="65" customFormat="1" ht="11.25" customHeight="1" x14ac:dyDescent="0.2">
      <c r="A68" s="27">
        <v>60</v>
      </c>
      <c r="B68" s="68" t="s">
        <v>119</v>
      </c>
      <c r="C68" s="79" t="s">
        <v>365</v>
      </c>
      <c r="D68" s="27">
        <f t="shared" si="2"/>
        <v>15063559</v>
      </c>
      <c r="E68" s="27">
        <v>13027359</v>
      </c>
      <c r="F68" s="27"/>
      <c r="G68" s="27"/>
      <c r="H68" s="27"/>
      <c r="I68" s="27"/>
      <c r="J68" s="27">
        <v>2036200</v>
      </c>
    </row>
    <row r="69" spans="1:10" s="65" customFormat="1" ht="28.5" customHeight="1" x14ac:dyDescent="0.2">
      <c r="A69" s="27">
        <v>61</v>
      </c>
      <c r="B69" s="67" t="s">
        <v>120</v>
      </c>
      <c r="C69" s="79" t="s">
        <v>366</v>
      </c>
      <c r="D69" s="27">
        <f t="shared" si="2"/>
        <v>0</v>
      </c>
      <c r="E69" s="27">
        <v>0</v>
      </c>
      <c r="F69" s="27"/>
      <c r="G69" s="27"/>
      <c r="H69" s="27"/>
      <c r="I69" s="27"/>
      <c r="J69" s="27"/>
    </row>
    <row r="70" spans="1:10" s="65" customFormat="1" ht="28.5" customHeight="1" x14ac:dyDescent="0.2">
      <c r="A70" s="27">
        <v>62</v>
      </c>
      <c r="B70" s="78" t="s">
        <v>122</v>
      </c>
      <c r="C70" s="79" t="s">
        <v>367</v>
      </c>
      <c r="D70" s="27">
        <f t="shared" si="2"/>
        <v>0</v>
      </c>
      <c r="E70" s="27">
        <v>0</v>
      </c>
      <c r="F70" s="27"/>
      <c r="G70" s="27"/>
      <c r="H70" s="27"/>
      <c r="I70" s="27"/>
      <c r="J70" s="27"/>
    </row>
    <row r="71" spans="1:10" s="65" customFormat="1" ht="11.25" customHeight="1" x14ac:dyDescent="0.2">
      <c r="A71" s="27">
        <v>63</v>
      </c>
      <c r="B71" s="67" t="s">
        <v>124</v>
      </c>
      <c r="C71" s="79" t="s">
        <v>368</v>
      </c>
      <c r="D71" s="27">
        <f t="shared" si="2"/>
        <v>45468217</v>
      </c>
      <c r="E71" s="27">
        <v>45391842</v>
      </c>
      <c r="F71" s="27"/>
      <c r="G71" s="27">
        <v>76375</v>
      </c>
      <c r="H71" s="27"/>
      <c r="I71" s="27"/>
      <c r="J71" s="27"/>
    </row>
    <row r="72" spans="1:10" s="65" customFormat="1" ht="11.25" customHeight="1" x14ac:dyDescent="0.2">
      <c r="A72" s="27">
        <v>64</v>
      </c>
      <c r="B72" s="67" t="s">
        <v>126</v>
      </c>
      <c r="C72" s="79" t="s">
        <v>127</v>
      </c>
      <c r="D72" s="27">
        <f t="shared" si="2"/>
        <v>26383182</v>
      </c>
      <c r="E72" s="27">
        <v>26383182</v>
      </c>
      <c r="F72" s="27"/>
      <c r="G72" s="27"/>
      <c r="H72" s="27"/>
      <c r="I72" s="27"/>
      <c r="J72" s="27"/>
    </row>
    <row r="73" spans="1:10" s="65" customFormat="1" x14ac:dyDescent="0.2">
      <c r="A73" s="27">
        <v>65</v>
      </c>
      <c r="B73" s="67" t="s">
        <v>128</v>
      </c>
      <c r="C73" s="79" t="s">
        <v>369</v>
      </c>
      <c r="D73" s="27">
        <f t="shared" ref="D73:D136" si="3">SUM(E73:J73)</f>
        <v>65941531</v>
      </c>
      <c r="E73" s="27">
        <v>65083545</v>
      </c>
      <c r="F73" s="27"/>
      <c r="G73" s="27">
        <v>857986</v>
      </c>
      <c r="H73" s="27"/>
      <c r="I73" s="27"/>
      <c r="J73" s="27"/>
    </row>
    <row r="74" spans="1:10" s="65" customFormat="1" ht="24" x14ac:dyDescent="0.2">
      <c r="A74" s="27">
        <v>66</v>
      </c>
      <c r="B74" s="67" t="s">
        <v>130</v>
      </c>
      <c r="C74" s="79" t="s">
        <v>370</v>
      </c>
      <c r="D74" s="27">
        <f t="shared" si="3"/>
        <v>0</v>
      </c>
      <c r="E74" s="27">
        <v>0</v>
      </c>
      <c r="F74" s="27"/>
      <c r="G74" s="27"/>
      <c r="H74" s="27"/>
      <c r="I74" s="27"/>
      <c r="J74" s="27"/>
    </row>
    <row r="75" spans="1:10" s="65" customFormat="1" ht="24" x14ac:dyDescent="0.2">
      <c r="A75" s="27">
        <v>67</v>
      </c>
      <c r="B75" s="67" t="s">
        <v>132</v>
      </c>
      <c r="C75" s="79" t="s">
        <v>371</v>
      </c>
      <c r="D75" s="27">
        <f t="shared" si="3"/>
        <v>0</v>
      </c>
      <c r="E75" s="27">
        <v>0</v>
      </c>
      <c r="F75" s="27"/>
      <c r="G75" s="27"/>
      <c r="H75" s="27"/>
      <c r="I75" s="27"/>
      <c r="J75" s="27"/>
    </row>
    <row r="76" spans="1:10" s="65" customFormat="1" ht="24" x14ac:dyDescent="0.2">
      <c r="A76" s="27">
        <v>68</v>
      </c>
      <c r="B76" s="67" t="s">
        <v>134</v>
      </c>
      <c r="C76" s="79" t="s">
        <v>372</v>
      </c>
      <c r="D76" s="27">
        <f t="shared" si="3"/>
        <v>0</v>
      </c>
      <c r="E76" s="27">
        <v>0</v>
      </c>
      <c r="F76" s="27"/>
      <c r="G76" s="27"/>
      <c r="H76" s="27"/>
      <c r="I76" s="27"/>
      <c r="J76" s="27"/>
    </row>
    <row r="77" spans="1:10" s="65" customFormat="1" ht="24" x14ac:dyDescent="0.2">
      <c r="A77" s="27">
        <v>69</v>
      </c>
      <c r="B77" s="67" t="s">
        <v>136</v>
      </c>
      <c r="C77" s="79" t="s">
        <v>373</v>
      </c>
      <c r="D77" s="27">
        <f t="shared" si="3"/>
        <v>0</v>
      </c>
      <c r="E77" s="27">
        <v>0</v>
      </c>
      <c r="F77" s="27"/>
      <c r="G77" s="27"/>
      <c r="H77" s="27"/>
      <c r="I77" s="27"/>
      <c r="J77" s="27"/>
    </row>
    <row r="78" spans="1:10" s="65" customFormat="1" ht="24" x14ac:dyDescent="0.2">
      <c r="A78" s="27">
        <v>70</v>
      </c>
      <c r="B78" s="78" t="s">
        <v>138</v>
      </c>
      <c r="C78" s="79" t="s">
        <v>374</v>
      </c>
      <c r="D78" s="27">
        <f t="shared" si="3"/>
        <v>0</v>
      </c>
      <c r="E78" s="27">
        <v>0</v>
      </c>
      <c r="F78" s="27"/>
      <c r="G78" s="27"/>
      <c r="H78" s="27"/>
      <c r="I78" s="27"/>
      <c r="J78" s="27"/>
    </row>
    <row r="79" spans="1:10" s="65" customFormat="1" ht="24" x14ac:dyDescent="0.2">
      <c r="A79" s="27">
        <v>71</v>
      </c>
      <c r="B79" s="67" t="s">
        <v>140</v>
      </c>
      <c r="C79" s="77" t="s">
        <v>375</v>
      </c>
      <c r="D79" s="27">
        <f t="shared" si="3"/>
        <v>0</v>
      </c>
      <c r="E79" s="27">
        <v>0</v>
      </c>
      <c r="F79" s="27"/>
      <c r="G79" s="27"/>
      <c r="H79" s="27"/>
      <c r="I79" s="27"/>
      <c r="J79" s="27"/>
    </row>
    <row r="80" spans="1:10" s="65" customFormat="1" ht="24" x14ac:dyDescent="0.2">
      <c r="A80" s="27">
        <v>72</v>
      </c>
      <c r="B80" s="78" t="s">
        <v>142</v>
      </c>
      <c r="C80" s="79" t="s">
        <v>376</v>
      </c>
      <c r="D80" s="27">
        <f t="shared" si="3"/>
        <v>0</v>
      </c>
      <c r="E80" s="27">
        <v>0</v>
      </c>
      <c r="F80" s="27"/>
      <c r="G80" s="27"/>
      <c r="H80" s="27"/>
      <c r="I80" s="27"/>
      <c r="J80" s="27"/>
    </row>
    <row r="81" spans="1:10" s="65" customFormat="1" x14ac:dyDescent="0.2">
      <c r="A81" s="27">
        <v>73</v>
      </c>
      <c r="B81" s="67" t="s">
        <v>144</v>
      </c>
      <c r="C81" s="79" t="s">
        <v>145</v>
      </c>
      <c r="D81" s="27">
        <f t="shared" si="3"/>
        <v>40007747</v>
      </c>
      <c r="E81" s="27">
        <v>39221033</v>
      </c>
      <c r="F81" s="27"/>
      <c r="G81" s="27"/>
      <c r="H81" s="27"/>
      <c r="I81" s="27"/>
      <c r="J81" s="27">
        <v>786714</v>
      </c>
    </row>
    <row r="82" spans="1:10" s="65" customFormat="1" x14ac:dyDescent="0.2">
      <c r="A82" s="27">
        <v>74</v>
      </c>
      <c r="B82" s="78" t="s">
        <v>146</v>
      </c>
      <c r="C82" s="79" t="s">
        <v>377</v>
      </c>
      <c r="D82" s="27">
        <f t="shared" si="3"/>
        <v>89277308</v>
      </c>
      <c r="E82" s="27">
        <v>88853778</v>
      </c>
      <c r="F82" s="27"/>
      <c r="G82" s="27"/>
      <c r="H82" s="27"/>
      <c r="I82" s="27"/>
      <c r="J82" s="27">
        <v>423530</v>
      </c>
    </row>
    <row r="83" spans="1:10" s="65" customFormat="1" x14ac:dyDescent="0.2">
      <c r="A83" s="27">
        <v>75</v>
      </c>
      <c r="B83" s="78" t="s">
        <v>148</v>
      </c>
      <c r="C83" s="79" t="s">
        <v>149</v>
      </c>
      <c r="D83" s="27">
        <f t="shared" si="3"/>
        <v>50807133</v>
      </c>
      <c r="E83" s="27">
        <v>47699892</v>
      </c>
      <c r="F83" s="27"/>
      <c r="G83" s="27"/>
      <c r="H83" s="27"/>
      <c r="I83" s="27"/>
      <c r="J83" s="27">
        <v>3107241</v>
      </c>
    </row>
    <row r="84" spans="1:10" s="65" customFormat="1" x14ac:dyDescent="0.2">
      <c r="A84" s="27">
        <v>76</v>
      </c>
      <c r="B84" s="84" t="s">
        <v>150</v>
      </c>
      <c r="C84" s="83" t="s">
        <v>151</v>
      </c>
      <c r="D84" s="27">
        <f t="shared" si="3"/>
        <v>11568083</v>
      </c>
      <c r="E84" s="27">
        <v>11568083</v>
      </c>
      <c r="F84" s="27"/>
      <c r="G84" s="27"/>
      <c r="H84" s="27"/>
      <c r="I84" s="27"/>
      <c r="J84" s="27"/>
    </row>
    <row r="85" spans="1:10" s="65" customFormat="1" x14ac:dyDescent="0.2">
      <c r="A85" s="27">
        <v>77</v>
      </c>
      <c r="B85" s="67" t="s">
        <v>152</v>
      </c>
      <c r="C85" s="79" t="s">
        <v>153</v>
      </c>
      <c r="D85" s="27">
        <f t="shared" si="3"/>
        <v>101481243</v>
      </c>
      <c r="E85" s="27">
        <v>75826292</v>
      </c>
      <c r="F85" s="27"/>
      <c r="G85" s="27">
        <v>17732900</v>
      </c>
      <c r="H85" s="27"/>
      <c r="I85" s="27"/>
      <c r="J85" s="27">
        <v>7922051</v>
      </c>
    </row>
    <row r="86" spans="1:10" s="65" customFormat="1" x14ac:dyDescent="0.2">
      <c r="A86" s="27">
        <v>78</v>
      </c>
      <c r="B86" s="67" t="s">
        <v>154</v>
      </c>
      <c r="C86" s="79" t="s">
        <v>155</v>
      </c>
      <c r="D86" s="27">
        <f t="shared" si="3"/>
        <v>21302845</v>
      </c>
      <c r="E86" s="27">
        <v>16382029</v>
      </c>
      <c r="F86" s="27"/>
      <c r="G86" s="27"/>
      <c r="H86" s="27"/>
      <c r="I86" s="27"/>
      <c r="J86" s="27">
        <v>4920816</v>
      </c>
    </row>
    <row r="87" spans="1:10" s="65" customFormat="1" x14ac:dyDescent="0.2">
      <c r="A87" s="27">
        <v>79</v>
      </c>
      <c r="B87" s="67" t="s">
        <v>156</v>
      </c>
      <c r="C87" s="79" t="s">
        <v>378</v>
      </c>
      <c r="D87" s="27">
        <f t="shared" si="3"/>
        <v>65308330</v>
      </c>
      <c r="E87" s="27">
        <v>63112690</v>
      </c>
      <c r="F87" s="27"/>
      <c r="G87" s="27"/>
      <c r="H87" s="27"/>
      <c r="I87" s="27"/>
      <c r="J87" s="27">
        <v>2195640</v>
      </c>
    </row>
    <row r="88" spans="1:10" s="65" customFormat="1" x14ac:dyDescent="0.2">
      <c r="A88" s="27">
        <v>80</v>
      </c>
      <c r="B88" s="67" t="s">
        <v>158</v>
      </c>
      <c r="C88" s="79" t="s">
        <v>159</v>
      </c>
      <c r="D88" s="27">
        <f t="shared" si="3"/>
        <v>6883219</v>
      </c>
      <c r="E88" s="27">
        <v>6883219</v>
      </c>
      <c r="F88" s="27"/>
      <c r="G88" s="27"/>
      <c r="H88" s="27"/>
      <c r="I88" s="27"/>
      <c r="J88" s="27"/>
    </row>
    <row r="89" spans="1:10" s="65" customFormat="1" x14ac:dyDescent="0.2">
      <c r="A89" s="27">
        <v>81</v>
      </c>
      <c r="B89" s="67" t="s">
        <v>160</v>
      </c>
      <c r="C89" s="79" t="s">
        <v>379</v>
      </c>
      <c r="D89" s="27">
        <f t="shared" si="3"/>
        <v>0</v>
      </c>
      <c r="E89" s="27">
        <v>0</v>
      </c>
      <c r="F89" s="27"/>
      <c r="G89" s="27"/>
      <c r="H89" s="27"/>
      <c r="I89" s="27"/>
      <c r="J89" s="27"/>
    </row>
    <row r="90" spans="1:10" s="65" customFormat="1" x14ac:dyDescent="0.2">
      <c r="A90" s="27">
        <v>82</v>
      </c>
      <c r="B90" s="67" t="s">
        <v>162</v>
      </c>
      <c r="C90" s="79" t="s">
        <v>163</v>
      </c>
      <c r="D90" s="27">
        <f t="shared" si="3"/>
        <v>0</v>
      </c>
      <c r="E90" s="27">
        <v>0</v>
      </c>
      <c r="F90" s="27"/>
      <c r="G90" s="27"/>
      <c r="H90" s="27"/>
      <c r="I90" s="27"/>
      <c r="J90" s="27"/>
    </row>
    <row r="91" spans="1:10" s="65" customFormat="1" ht="27" customHeight="1" x14ac:dyDescent="0.2">
      <c r="A91" s="27">
        <v>83</v>
      </c>
      <c r="B91" s="78" t="s">
        <v>164</v>
      </c>
      <c r="C91" s="79" t="s">
        <v>165</v>
      </c>
      <c r="D91" s="27">
        <f t="shared" si="3"/>
        <v>0</v>
      </c>
      <c r="E91" s="27">
        <v>0</v>
      </c>
      <c r="F91" s="27"/>
      <c r="G91" s="27"/>
      <c r="H91" s="27"/>
      <c r="I91" s="27"/>
      <c r="J91" s="27"/>
    </row>
    <row r="92" spans="1:10" s="65" customFormat="1" x14ac:dyDescent="0.2">
      <c r="A92" s="27">
        <v>84</v>
      </c>
      <c r="B92" s="67" t="s">
        <v>166</v>
      </c>
      <c r="C92" s="79" t="s">
        <v>167</v>
      </c>
      <c r="D92" s="27">
        <f t="shared" si="3"/>
        <v>1528212</v>
      </c>
      <c r="E92" s="27">
        <v>1528212</v>
      </c>
      <c r="F92" s="27"/>
      <c r="G92" s="27"/>
      <c r="H92" s="27"/>
      <c r="I92" s="27"/>
      <c r="J92" s="27"/>
    </row>
    <row r="93" spans="1:10" s="65" customFormat="1" x14ac:dyDescent="0.2">
      <c r="A93" s="27">
        <v>85</v>
      </c>
      <c r="B93" s="78" t="s">
        <v>168</v>
      </c>
      <c r="C93" s="79" t="s">
        <v>169</v>
      </c>
      <c r="D93" s="27">
        <f t="shared" si="3"/>
        <v>14862531</v>
      </c>
      <c r="E93" s="27">
        <v>12974418</v>
      </c>
      <c r="F93" s="27"/>
      <c r="G93" s="27"/>
      <c r="H93" s="27"/>
      <c r="I93" s="27"/>
      <c r="J93" s="27">
        <v>1888113</v>
      </c>
    </row>
    <row r="94" spans="1:10" s="65" customFormat="1" x14ac:dyDescent="0.2">
      <c r="A94" s="27">
        <v>86</v>
      </c>
      <c r="B94" s="68" t="s">
        <v>170</v>
      </c>
      <c r="C94" s="80" t="s">
        <v>171</v>
      </c>
      <c r="D94" s="27">
        <f t="shared" si="3"/>
        <v>9271866</v>
      </c>
      <c r="E94" s="27">
        <v>9271866</v>
      </c>
      <c r="F94" s="27"/>
      <c r="G94" s="27"/>
      <c r="H94" s="27"/>
      <c r="I94" s="27"/>
      <c r="J94" s="27"/>
    </row>
    <row r="95" spans="1:10" s="65" customFormat="1" x14ac:dyDescent="0.2">
      <c r="A95" s="27">
        <v>87</v>
      </c>
      <c r="B95" s="67" t="s">
        <v>172</v>
      </c>
      <c r="C95" s="79" t="s">
        <v>173</v>
      </c>
      <c r="D95" s="27">
        <f t="shared" si="3"/>
        <v>10425219</v>
      </c>
      <c r="E95" s="27">
        <v>10425219</v>
      </c>
      <c r="F95" s="27"/>
      <c r="G95" s="27"/>
      <c r="H95" s="27"/>
      <c r="I95" s="27"/>
      <c r="J95" s="27"/>
    </row>
    <row r="96" spans="1:10" s="65" customFormat="1" x14ac:dyDescent="0.2">
      <c r="A96" s="27">
        <v>88</v>
      </c>
      <c r="B96" s="67" t="s">
        <v>174</v>
      </c>
      <c r="C96" s="79" t="s">
        <v>175</v>
      </c>
      <c r="D96" s="27">
        <f t="shared" si="3"/>
        <v>27032711</v>
      </c>
      <c r="E96" s="27">
        <v>27032711</v>
      </c>
      <c r="F96" s="27"/>
      <c r="G96" s="27"/>
      <c r="H96" s="27"/>
      <c r="I96" s="27"/>
      <c r="J96" s="27"/>
    </row>
    <row r="97" spans="1:10" s="65" customFormat="1" ht="13.5" customHeight="1" x14ac:dyDescent="0.2">
      <c r="A97" s="27">
        <v>89</v>
      </c>
      <c r="B97" s="68" t="s">
        <v>176</v>
      </c>
      <c r="C97" s="80" t="s">
        <v>177</v>
      </c>
      <c r="D97" s="27">
        <f t="shared" si="3"/>
        <v>12569399</v>
      </c>
      <c r="E97" s="27">
        <v>12569399</v>
      </c>
      <c r="F97" s="27"/>
      <c r="G97" s="27"/>
      <c r="H97" s="27"/>
      <c r="I97" s="27"/>
      <c r="J97" s="27"/>
    </row>
    <row r="98" spans="1:10" s="65" customFormat="1" ht="14.25" customHeight="1" x14ac:dyDescent="0.2">
      <c r="A98" s="27">
        <v>90</v>
      </c>
      <c r="B98" s="67" t="s">
        <v>178</v>
      </c>
      <c r="C98" s="79" t="s">
        <v>179</v>
      </c>
      <c r="D98" s="27">
        <f t="shared" si="3"/>
        <v>15554839</v>
      </c>
      <c r="E98" s="27">
        <v>15554839</v>
      </c>
      <c r="F98" s="27"/>
      <c r="G98" s="27"/>
      <c r="H98" s="27"/>
      <c r="I98" s="27"/>
      <c r="J98" s="27"/>
    </row>
    <row r="99" spans="1:10" s="65" customFormat="1" x14ac:dyDescent="0.2">
      <c r="A99" s="27">
        <v>91</v>
      </c>
      <c r="B99" s="68" t="s">
        <v>180</v>
      </c>
      <c r="C99" s="80" t="s">
        <v>181</v>
      </c>
      <c r="D99" s="27">
        <f t="shared" si="3"/>
        <v>30040240</v>
      </c>
      <c r="E99" s="27">
        <v>30040240</v>
      </c>
      <c r="F99" s="27"/>
      <c r="G99" s="27"/>
      <c r="H99" s="27"/>
      <c r="I99" s="27"/>
      <c r="J99" s="27"/>
    </row>
    <row r="100" spans="1:10" s="65" customFormat="1" x14ac:dyDescent="0.2">
      <c r="A100" s="27">
        <v>92</v>
      </c>
      <c r="B100" s="67" t="s">
        <v>182</v>
      </c>
      <c r="C100" s="79" t="s">
        <v>183</v>
      </c>
      <c r="D100" s="27">
        <f t="shared" si="3"/>
        <v>26594076</v>
      </c>
      <c r="E100" s="27">
        <v>26594076</v>
      </c>
      <c r="F100" s="27"/>
      <c r="G100" s="27"/>
      <c r="H100" s="27"/>
      <c r="I100" s="27"/>
      <c r="J100" s="27"/>
    </row>
    <row r="101" spans="1:10" s="65" customFormat="1" ht="15.75" customHeight="1" x14ac:dyDescent="0.2">
      <c r="A101" s="27">
        <v>93</v>
      </c>
      <c r="B101" s="78" t="s">
        <v>184</v>
      </c>
      <c r="C101" s="79" t="s">
        <v>185</v>
      </c>
      <c r="D101" s="27">
        <f t="shared" si="3"/>
        <v>8977376</v>
      </c>
      <c r="E101" s="27">
        <v>8977376</v>
      </c>
      <c r="F101" s="27"/>
      <c r="G101" s="27"/>
      <c r="H101" s="27"/>
      <c r="I101" s="27"/>
      <c r="J101" s="27"/>
    </row>
    <row r="102" spans="1:10" s="65" customFormat="1" x14ac:dyDescent="0.2">
      <c r="A102" s="27">
        <v>94</v>
      </c>
      <c r="B102" s="67" t="s">
        <v>186</v>
      </c>
      <c r="C102" s="77" t="s">
        <v>187</v>
      </c>
      <c r="D102" s="27">
        <f t="shared" si="3"/>
        <v>15455243</v>
      </c>
      <c r="E102" s="27">
        <v>15455243</v>
      </c>
      <c r="F102" s="27"/>
      <c r="G102" s="27"/>
      <c r="H102" s="27"/>
      <c r="I102" s="27"/>
      <c r="J102" s="27"/>
    </row>
    <row r="103" spans="1:10" s="65" customFormat="1" x14ac:dyDescent="0.2">
      <c r="A103" s="27">
        <v>95</v>
      </c>
      <c r="B103" s="67" t="s">
        <v>188</v>
      </c>
      <c r="C103" s="80" t="s">
        <v>189</v>
      </c>
      <c r="D103" s="27">
        <f t="shared" si="3"/>
        <v>14728918</v>
      </c>
      <c r="E103" s="27">
        <v>14728918</v>
      </c>
      <c r="F103" s="27"/>
      <c r="G103" s="27"/>
      <c r="H103" s="27"/>
      <c r="I103" s="27"/>
      <c r="J103" s="27"/>
    </row>
    <row r="104" spans="1:10" s="65" customFormat="1" x14ac:dyDescent="0.2">
      <c r="A104" s="27">
        <v>96</v>
      </c>
      <c r="B104" s="78" t="s">
        <v>190</v>
      </c>
      <c r="C104" s="79" t="s">
        <v>191</v>
      </c>
      <c r="D104" s="27">
        <f t="shared" si="3"/>
        <v>19713871</v>
      </c>
      <c r="E104" s="27">
        <v>17505521</v>
      </c>
      <c r="F104" s="27"/>
      <c r="G104" s="27">
        <v>1079751</v>
      </c>
      <c r="H104" s="27"/>
      <c r="I104" s="27">
        <v>473313</v>
      </c>
      <c r="J104" s="27">
        <v>655286</v>
      </c>
    </row>
    <row r="105" spans="1:10" s="65" customFormat="1" x14ac:dyDescent="0.2">
      <c r="A105" s="27">
        <v>97</v>
      </c>
      <c r="B105" s="67" t="s">
        <v>192</v>
      </c>
      <c r="C105" s="85" t="s">
        <v>193</v>
      </c>
      <c r="D105" s="27">
        <f t="shared" si="3"/>
        <v>11811621</v>
      </c>
      <c r="E105" s="27">
        <v>11811621</v>
      </c>
      <c r="F105" s="27"/>
      <c r="G105" s="27"/>
      <c r="H105" s="27"/>
      <c r="I105" s="27"/>
      <c r="J105" s="27"/>
    </row>
    <row r="106" spans="1:10" s="65" customFormat="1" x14ac:dyDescent="0.2">
      <c r="A106" s="27">
        <v>98</v>
      </c>
      <c r="B106" s="78" t="s">
        <v>194</v>
      </c>
      <c r="C106" s="79" t="s">
        <v>195</v>
      </c>
      <c r="D106" s="27">
        <f t="shared" si="3"/>
        <v>17499664</v>
      </c>
      <c r="E106" s="27">
        <v>17144679</v>
      </c>
      <c r="F106" s="27"/>
      <c r="G106" s="27"/>
      <c r="H106" s="27"/>
      <c r="I106" s="27">
        <v>354985</v>
      </c>
      <c r="J106" s="27"/>
    </row>
    <row r="107" spans="1:10" s="65" customFormat="1" x14ac:dyDescent="0.2">
      <c r="A107" s="27">
        <v>99</v>
      </c>
      <c r="B107" s="78" t="s">
        <v>196</v>
      </c>
      <c r="C107" s="79" t="s">
        <v>197</v>
      </c>
      <c r="D107" s="27">
        <f t="shared" si="3"/>
        <v>30737006</v>
      </c>
      <c r="E107" s="27">
        <v>30441186</v>
      </c>
      <c r="F107" s="27"/>
      <c r="G107" s="27"/>
      <c r="H107" s="27"/>
      <c r="I107" s="27">
        <v>295820</v>
      </c>
      <c r="J107" s="27"/>
    </row>
    <row r="108" spans="1:10" s="65" customFormat="1" x14ac:dyDescent="0.2">
      <c r="A108" s="27">
        <v>100</v>
      </c>
      <c r="B108" s="67" t="s">
        <v>198</v>
      </c>
      <c r="C108" s="80" t="s">
        <v>199</v>
      </c>
      <c r="D108" s="27">
        <f t="shared" si="3"/>
        <v>13115130</v>
      </c>
      <c r="E108" s="27">
        <v>13115130</v>
      </c>
      <c r="F108" s="27"/>
      <c r="G108" s="27"/>
      <c r="H108" s="27"/>
      <c r="I108" s="27"/>
      <c r="J108" s="27"/>
    </row>
    <row r="109" spans="1:10" s="65" customFormat="1" x14ac:dyDescent="0.2">
      <c r="A109" s="27">
        <v>101</v>
      </c>
      <c r="B109" s="67" t="s">
        <v>200</v>
      </c>
      <c r="C109" s="77" t="s">
        <v>201</v>
      </c>
      <c r="D109" s="27">
        <f t="shared" si="3"/>
        <v>0</v>
      </c>
      <c r="E109" s="27">
        <v>0</v>
      </c>
      <c r="F109" s="27"/>
      <c r="G109" s="27"/>
      <c r="H109" s="27"/>
      <c r="I109" s="27"/>
      <c r="J109" s="27"/>
    </row>
    <row r="110" spans="1:10" s="65" customFormat="1" x14ac:dyDescent="0.2">
      <c r="A110" s="27">
        <v>102</v>
      </c>
      <c r="B110" s="67" t="s">
        <v>202</v>
      </c>
      <c r="C110" s="77" t="s">
        <v>203</v>
      </c>
      <c r="D110" s="27">
        <f t="shared" si="3"/>
        <v>82878884</v>
      </c>
      <c r="E110" s="27">
        <v>0</v>
      </c>
      <c r="F110" s="27"/>
      <c r="G110" s="27"/>
      <c r="H110" s="27">
        <v>82878884</v>
      </c>
      <c r="I110" s="27"/>
      <c r="J110" s="27"/>
    </row>
    <row r="111" spans="1:10" s="65" customFormat="1" x14ac:dyDescent="0.2">
      <c r="A111" s="27">
        <v>103</v>
      </c>
      <c r="B111" s="67" t="s">
        <v>204</v>
      </c>
      <c r="C111" s="77" t="s">
        <v>205</v>
      </c>
      <c r="D111" s="27">
        <f t="shared" si="3"/>
        <v>0</v>
      </c>
      <c r="E111" s="27">
        <v>0</v>
      </c>
      <c r="F111" s="27"/>
      <c r="G111" s="27"/>
      <c r="H111" s="27"/>
      <c r="I111" s="27"/>
      <c r="J111" s="27"/>
    </row>
    <row r="112" spans="1:10" s="65" customFormat="1" x14ac:dyDescent="0.2">
      <c r="A112" s="27">
        <v>104</v>
      </c>
      <c r="B112" s="78" t="s">
        <v>206</v>
      </c>
      <c r="C112" s="79" t="s">
        <v>207</v>
      </c>
      <c r="D112" s="27">
        <f t="shared" si="3"/>
        <v>195599</v>
      </c>
      <c r="E112" s="27">
        <v>195599</v>
      </c>
      <c r="F112" s="27"/>
      <c r="G112" s="27"/>
      <c r="H112" s="27"/>
      <c r="I112" s="27"/>
      <c r="J112" s="27"/>
    </row>
    <row r="113" spans="1:10" s="65" customFormat="1" x14ac:dyDescent="0.2">
      <c r="A113" s="27">
        <v>105</v>
      </c>
      <c r="B113" s="68" t="s">
        <v>208</v>
      </c>
      <c r="C113" s="80" t="s">
        <v>209</v>
      </c>
      <c r="D113" s="27">
        <f t="shared" si="3"/>
        <v>215961</v>
      </c>
      <c r="E113" s="27">
        <v>215961</v>
      </c>
      <c r="F113" s="27"/>
      <c r="G113" s="27"/>
      <c r="H113" s="27"/>
      <c r="I113" s="27"/>
      <c r="J113" s="27"/>
    </row>
    <row r="114" spans="1:10" s="65" customFormat="1" x14ac:dyDescent="0.2">
      <c r="A114" s="27">
        <v>106</v>
      </c>
      <c r="B114" s="67" t="s">
        <v>210</v>
      </c>
      <c r="C114" s="77" t="s">
        <v>211</v>
      </c>
      <c r="D114" s="27">
        <f t="shared" si="3"/>
        <v>265940</v>
      </c>
      <c r="E114" s="27">
        <v>265940</v>
      </c>
      <c r="F114" s="27"/>
      <c r="G114" s="27"/>
      <c r="H114" s="27"/>
      <c r="I114" s="27"/>
      <c r="J114" s="27"/>
    </row>
    <row r="115" spans="1:10" s="65" customFormat="1" x14ac:dyDescent="0.2">
      <c r="A115" s="27">
        <v>107</v>
      </c>
      <c r="B115" s="67" t="s">
        <v>212</v>
      </c>
      <c r="C115" s="77" t="s">
        <v>213</v>
      </c>
      <c r="D115" s="27">
        <f t="shared" si="3"/>
        <v>0</v>
      </c>
      <c r="E115" s="27">
        <v>0</v>
      </c>
      <c r="F115" s="27"/>
      <c r="G115" s="27"/>
      <c r="H115" s="27"/>
      <c r="I115" s="27"/>
      <c r="J115" s="27"/>
    </row>
    <row r="116" spans="1:10" s="65" customFormat="1" x14ac:dyDescent="0.2">
      <c r="A116" s="27">
        <v>108</v>
      </c>
      <c r="B116" s="78" t="s">
        <v>214</v>
      </c>
      <c r="C116" s="79" t="s">
        <v>215</v>
      </c>
      <c r="D116" s="27">
        <f t="shared" si="3"/>
        <v>19474400</v>
      </c>
      <c r="E116" s="27">
        <v>19474400</v>
      </c>
      <c r="F116" s="27"/>
      <c r="G116" s="27"/>
      <c r="H116" s="27"/>
      <c r="I116" s="27"/>
      <c r="J116" s="27"/>
    </row>
    <row r="117" spans="1:10" s="65" customFormat="1" ht="12" customHeight="1" x14ac:dyDescent="0.2">
      <c r="A117" s="27">
        <v>109</v>
      </c>
      <c r="B117" s="78" t="s">
        <v>216</v>
      </c>
      <c r="C117" s="79" t="s">
        <v>217</v>
      </c>
      <c r="D117" s="27">
        <f t="shared" si="3"/>
        <v>0</v>
      </c>
      <c r="E117" s="27">
        <v>0</v>
      </c>
      <c r="F117" s="27"/>
      <c r="G117" s="27"/>
      <c r="H117" s="27"/>
      <c r="I117" s="27"/>
      <c r="J117" s="27"/>
    </row>
    <row r="118" spans="1:10" s="65" customFormat="1" x14ac:dyDescent="0.2">
      <c r="A118" s="27">
        <v>110</v>
      </c>
      <c r="B118" s="15" t="s">
        <v>389</v>
      </c>
      <c r="C118" s="77" t="s">
        <v>321</v>
      </c>
      <c r="D118" s="27">
        <f t="shared" si="3"/>
        <v>0</v>
      </c>
      <c r="E118" s="27">
        <v>0</v>
      </c>
      <c r="F118" s="27"/>
      <c r="G118" s="27"/>
      <c r="H118" s="27"/>
      <c r="I118" s="27"/>
      <c r="J118" s="27"/>
    </row>
    <row r="119" spans="1:10" s="65" customFormat="1" x14ac:dyDescent="0.2">
      <c r="A119" s="27">
        <v>111</v>
      </c>
      <c r="B119" s="67" t="s">
        <v>218</v>
      </c>
      <c r="C119" s="77" t="s">
        <v>219</v>
      </c>
      <c r="D119" s="27">
        <f t="shared" si="3"/>
        <v>43730020</v>
      </c>
      <c r="E119" s="27">
        <v>0</v>
      </c>
      <c r="F119" s="27"/>
      <c r="G119" s="27">
        <v>10215097</v>
      </c>
      <c r="H119" s="27">
        <v>33514923</v>
      </c>
      <c r="I119" s="27"/>
      <c r="J119" s="27"/>
    </row>
    <row r="120" spans="1:10" s="65" customFormat="1" x14ac:dyDescent="0.2">
      <c r="A120" s="27">
        <v>112</v>
      </c>
      <c r="B120" s="67" t="s">
        <v>220</v>
      </c>
      <c r="C120" s="79" t="s">
        <v>221</v>
      </c>
      <c r="D120" s="27">
        <f t="shared" si="3"/>
        <v>0</v>
      </c>
      <c r="E120" s="27">
        <v>0</v>
      </c>
      <c r="F120" s="27"/>
      <c r="G120" s="27"/>
      <c r="H120" s="27"/>
      <c r="I120" s="27"/>
      <c r="J120" s="27"/>
    </row>
    <row r="121" spans="1:10" s="65" customFormat="1" x14ac:dyDescent="0.2">
      <c r="A121" s="27">
        <v>113</v>
      </c>
      <c r="B121" s="67" t="s">
        <v>222</v>
      </c>
      <c r="C121" s="77" t="s">
        <v>223</v>
      </c>
      <c r="D121" s="27">
        <f t="shared" si="3"/>
        <v>14212674</v>
      </c>
      <c r="E121" s="27">
        <v>0</v>
      </c>
      <c r="F121" s="27"/>
      <c r="G121" s="27"/>
      <c r="H121" s="27">
        <v>14212674</v>
      </c>
      <c r="I121" s="27"/>
      <c r="J121" s="27"/>
    </row>
    <row r="122" spans="1:10" s="65" customFormat="1" ht="24" x14ac:dyDescent="0.2">
      <c r="A122" s="27">
        <v>114</v>
      </c>
      <c r="B122" s="78" t="s">
        <v>224</v>
      </c>
      <c r="C122" s="79" t="s">
        <v>225</v>
      </c>
      <c r="D122" s="27">
        <f t="shared" si="3"/>
        <v>146113</v>
      </c>
      <c r="E122" s="86">
        <v>146113</v>
      </c>
      <c r="F122" s="27"/>
      <c r="G122" s="27"/>
      <c r="H122" s="27"/>
      <c r="I122" s="27"/>
      <c r="J122" s="27"/>
    </row>
    <row r="123" spans="1:10" s="65" customFormat="1" ht="23.25" customHeight="1" x14ac:dyDescent="0.2">
      <c r="A123" s="27">
        <v>115</v>
      </c>
      <c r="B123" s="78" t="s">
        <v>226</v>
      </c>
      <c r="C123" s="79" t="s">
        <v>227</v>
      </c>
      <c r="D123" s="27">
        <f t="shared" si="3"/>
        <v>0</v>
      </c>
      <c r="E123" s="27">
        <v>0</v>
      </c>
      <c r="F123" s="27"/>
      <c r="G123" s="27"/>
      <c r="H123" s="27"/>
      <c r="I123" s="27"/>
      <c r="J123" s="27"/>
    </row>
    <row r="124" spans="1:10" s="65" customFormat="1" x14ac:dyDescent="0.2">
      <c r="A124" s="27">
        <v>116</v>
      </c>
      <c r="B124" s="78" t="s">
        <v>228</v>
      </c>
      <c r="C124" s="79" t="s">
        <v>380</v>
      </c>
      <c r="D124" s="27">
        <f t="shared" si="3"/>
        <v>119087</v>
      </c>
      <c r="E124" s="27">
        <v>119087</v>
      </c>
      <c r="F124" s="27"/>
      <c r="G124" s="27"/>
      <c r="H124" s="27"/>
      <c r="I124" s="27"/>
      <c r="J124" s="27"/>
    </row>
    <row r="125" spans="1:10" s="65" customFormat="1" x14ac:dyDescent="0.2">
      <c r="A125" s="27">
        <v>117</v>
      </c>
      <c r="B125" s="78" t="s">
        <v>230</v>
      </c>
      <c r="C125" s="79" t="s">
        <v>231</v>
      </c>
      <c r="D125" s="27">
        <f t="shared" si="3"/>
        <v>0</v>
      </c>
      <c r="E125" s="27">
        <v>0</v>
      </c>
      <c r="F125" s="27"/>
      <c r="G125" s="27"/>
      <c r="H125" s="27"/>
      <c r="I125" s="27"/>
      <c r="J125" s="27"/>
    </row>
    <row r="126" spans="1:10" s="65" customFormat="1" x14ac:dyDescent="0.2">
      <c r="A126" s="27">
        <v>118</v>
      </c>
      <c r="B126" s="78" t="s">
        <v>232</v>
      </c>
      <c r="C126" s="79" t="s">
        <v>233</v>
      </c>
      <c r="D126" s="27">
        <f t="shared" si="3"/>
        <v>0</v>
      </c>
      <c r="E126" s="27">
        <v>0</v>
      </c>
      <c r="F126" s="27"/>
      <c r="G126" s="27"/>
      <c r="H126" s="27"/>
      <c r="I126" s="27"/>
      <c r="J126" s="27"/>
    </row>
    <row r="127" spans="1:10" s="65" customFormat="1" ht="12.75" customHeight="1" x14ac:dyDescent="0.2">
      <c r="A127" s="27">
        <v>119</v>
      </c>
      <c r="B127" s="78" t="s">
        <v>234</v>
      </c>
      <c r="C127" s="79" t="s">
        <v>235</v>
      </c>
      <c r="D127" s="27">
        <f t="shared" si="3"/>
        <v>0</v>
      </c>
      <c r="E127" s="27">
        <v>0</v>
      </c>
      <c r="F127" s="27"/>
      <c r="G127" s="27"/>
      <c r="H127" s="27"/>
      <c r="I127" s="27"/>
      <c r="J127" s="27"/>
    </row>
    <row r="128" spans="1:10" s="65" customFormat="1" x14ac:dyDescent="0.2">
      <c r="A128" s="27">
        <v>120</v>
      </c>
      <c r="B128" s="87" t="s">
        <v>236</v>
      </c>
      <c r="C128" s="88" t="s">
        <v>237</v>
      </c>
      <c r="D128" s="27">
        <f t="shared" si="3"/>
        <v>40515130</v>
      </c>
      <c r="E128" s="27">
        <v>0</v>
      </c>
      <c r="F128" s="27"/>
      <c r="G128" s="27"/>
      <c r="H128" s="27">
        <v>40515130</v>
      </c>
      <c r="I128" s="27"/>
      <c r="J128" s="27"/>
    </row>
    <row r="129" spans="1:10" s="65" customFormat="1" x14ac:dyDescent="0.2">
      <c r="A129" s="27">
        <v>121</v>
      </c>
      <c r="B129" s="67" t="s">
        <v>238</v>
      </c>
      <c r="C129" s="77" t="s">
        <v>239</v>
      </c>
      <c r="D129" s="27">
        <f t="shared" si="3"/>
        <v>0</v>
      </c>
      <c r="E129" s="27">
        <v>0</v>
      </c>
      <c r="F129" s="27"/>
      <c r="G129" s="27"/>
      <c r="H129" s="27"/>
      <c r="I129" s="27"/>
      <c r="J129" s="27"/>
    </row>
    <row r="130" spans="1:10" s="65" customFormat="1" x14ac:dyDescent="0.2">
      <c r="A130" s="27">
        <v>122</v>
      </c>
      <c r="B130" s="78" t="s">
        <v>240</v>
      </c>
      <c r="C130" s="79" t="s">
        <v>241</v>
      </c>
      <c r="D130" s="27">
        <f t="shared" si="3"/>
        <v>199918</v>
      </c>
      <c r="E130" s="27">
        <v>199918</v>
      </c>
      <c r="F130" s="27"/>
      <c r="G130" s="27"/>
      <c r="H130" s="27"/>
      <c r="I130" s="27"/>
      <c r="J130" s="27"/>
    </row>
    <row r="131" spans="1:10" s="65" customFormat="1" ht="14.25" customHeight="1" x14ac:dyDescent="0.2">
      <c r="A131" s="27">
        <v>123</v>
      </c>
      <c r="B131" s="67" t="s">
        <v>242</v>
      </c>
      <c r="C131" s="79" t="s">
        <v>322</v>
      </c>
      <c r="D131" s="27">
        <f t="shared" si="3"/>
        <v>37965500</v>
      </c>
      <c r="E131" s="27">
        <v>37965500</v>
      </c>
      <c r="F131" s="27"/>
      <c r="G131" s="27"/>
      <c r="H131" s="27"/>
      <c r="I131" s="27"/>
      <c r="J131" s="27"/>
    </row>
    <row r="132" spans="1:10" s="65" customFormat="1" x14ac:dyDescent="0.2">
      <c r="A132" s="27">
        <v>124</v>
      </c>
      <c r="B132" s="78" t="s">
        <v>243</v>
      </c>
      <c r="C132" s="79" t="s">
        <v>244</v>
      </c>
      <c r="D132" s="27">
        <f t="shared" si="3"/>
        <v>2688473785</v>
      </c>
      <c r="E132" s="27">
        <v>0</v>
      </c>
      <c r="F132" s="27"/>
      <c r="G132" s="27">
        <v>2688473785</v>
      </c>
      <c r="H132" s="27"/>
      <c r="I132" s="27"/>
      <c r="J132" s="27"/>
    </row>
    <row r="133" spans="1:10" s="65" customFormat="1" ht="13.5" customHeight="1" x14ac:dyDescent="0.2">
      <c r="A133" s="27">
        <v>125</v>
      </c>
      <c r="B133" s="78" t="s">
        <v>245</v>
      </c>
      <c r="C133" s="79" t="s">
        <v>246</v>
      </c>
      <c r="D133" s="27">
        <f t="shared" si="3"/>
        <v>3787085</v>
      </c>
      <c r="E133" s="27">
        <v>3787085</v>
      </c>
      <c r="F133" s="27"/>
      <c r="G133" s="27"/>
      <c r="H133" s="27"/>
      <c r="I133" s="27"/>
      <c r="J133" s="27"/>
    </row>
    <row r="134" spans="1:10" s="65" customFormat="1" x14ac:dyDescent="0.2">
      <c r="A134" s="27">
        <v>126</v>
      </c>
      <c r="B134" s="67" t="s">
        <v>247</v>
      </c>
      <c r="C134" s="79" t="s">
        <v>248</v>
      </c>
      <c r="D134" s="27">
        <f t="shared" si="3"/>
        <v>57912526</v>
      </c>
      <c r="E134" s="27">
        <v>30340767</v>
      </c>
      <c r="F134" s="27"/>
      <c r="G134" s="27">
        <v>12402071</v>
      </c>
      <c r="H134" s="27"/>
      <c r="I134" s="27"/>
      <c r="J134" s="27">
        <v>15169688</v>
      </c>
    </row>
    <row r="135" spans="1:10" s="65" customFormat="1" x14ac:dyDescent="0.2">
      <c r="A135" s="27">
        <v>127</v>
      </c>
      <c r="B135" s="68" t="s">
        <v>249</v>
      </c>
      <c r="C135" s="80" t="s">
        <v>250</v>
      </c>
      <c r="D135" s="27">
        <f t="shared" si="3"/>
        <v>245736733</v>
      </c>
      <c r="E135" s="27">
        <v>245736733</v>
      </c>
      <c r="F135" s="27"/>
      <c r="G135" s="27"/>
      <c r="H135" s="27"/>
      <c r="I135" s="27"/>
      <c r="J135" s="27"/>
    </row>
    <row r="136" spans="1:10" s="65" customFormat="1" x14ac:dyDescent="0.2">
      <c r="A136" s="27">
        <v>128</v>
      </c>
      <c r="B136" s="78" t="s">
        <v>251</v>
      </c>
      <c r="C136" s="79" t="s">
        <v>323</v>
      </c>
      <c r="D136" s="27">
        <f t="shared" si="3"/>
        <v>38747764</v>
      </c>
      <c r="E136" s="27">
        <v>38747764</v>
      </c>
      <c r="F136" s="27"/>
      <c r="G136" s="27"/>
      <c r="H136" s="27"/>
      <c r="I136" s="27"/>
      <c r="J136" s="27"/>
    </row>
    <row r="137" spans="1:10" s="65" customFormat="1" ht="12.75" customHeight="1" x14ac:dyDescent="0.2">
      <c r="A137" s="27">
        <v>129</v>
      </c>
      <c r="B137" s="67" t="s">
        <v>252</v>
      </c>
      <c r="C137" s="77" t="s">
        <v>253</v>
      </c>
      <c r="D137" s="27">
        <f t="shared" ref="D137:D144" si="4">SUM(E137:J137)</f>
        <v>27201531</v>
      </c>
      <c r="E137" s="27">
        <v>27201531</v>
      </c>
      <c r="F137" s="27"/>
      <c r="G137" s="27"/>
      <c r="H137" s="27"/>
      <c r="I137" s="27"/>
      <c r="J137" s="27"/>
    </row>
    <row r="138" spans="1:10" s="65" customFormat="1" x14ac:dyDescent="0.2">
      <c r="A138" s="27">
        <v>130</v>
      </c>
      <c r="B138" s="67" t="s">
        <v>254</v>
      </c>
      <c r="C138" s="77" t="s">
        <v>255</v>
      </c>
      <c r="D138" s="27">
        <f t="shared" si="4"/>
        <v>60027169</v>
      </c>
      <c r="E138" s="27">
        <v>0</v>
      </c>
      <c r="F138" s="27"/>
      <c r="G138" s="27"/>
      <c r="H138" s="27">
        <v>60027169</v>
      </c>
      <c r="I138" s="27"/>
      <c r="J138" s="27"/>
    </row>
    <row r="139" spans="1:10" s="65" customFormat="1" x14ac:dyDescent="0.2">
      <c r="A139" s="27">
        <v>131</v>
      </c>
      <c r="B139" s="78" t="s">
        <v>256</v>
      </c>
      <c r="C139" s="79" t="s">
        <v>257</v>
      </c>
      <c r="D139" s="27">
        <f t="shared" si="4"/>
        <v>25863192</v>
      </c>
      <c r="E139" s="27">
        <v>0</v>
      </c>
      <c r="F139" s="27"/>
      <c r="G139" s="27"/>
      <c r="H139" s="27"/>
      <c r="I139" s="27"/>
      <c r="J139" s="27">
        <v>25863192</v>
      </c>
    </row>
    <row r="140" spans="1:10" s="65" customFormat="1" x14ac:dyDescent="0.2">
      <c r="A140" s="27">
        <v>132</v>
      </c>
      <c r="B140" s="78" t="s">
        <v>258</v>
      </c>
      <c r="C140" s="79" t="s">
        <v>259</v>
      </c>
      <c r="D140" s="27">
        <f t="shared" si="4"/>
        <v>19496427</v>
      </c>
      <c r="E140" s="27">
        <v>7105720</v>
      </c>
      <c r="F140" s="27"/>
      <c r="G140" s="27"/>
      <c r="H140" s="27"/>
      <c r="I140" s="27"/>
      <c r="J140" s="27">
        <v>12390707</v>
      </c>
    </row>
    <row r="141" spans="1:10" s="65" customFormat="1" ht="13.5" customHeight="1" x14ac:dyDescent="0.2">
      <c r="A141" s="27">
        <v>133</v>
      </c>
      <c r="B141" s="78" t="s">
        <v>260</v>
      </c>
      <c r="C141" s="79" t="s">
        <v>324</v>
      </c>
      <c r="D141" s="27">
        <f t="shared" si="4"/>
        <v>37214825</v>
      </c>
      <c r="E141" s="27">
        <v>37214825</v>
      </c>
      <c r="F141" s="27"/>
      <c r="G141" s="27"/>
      <c r="H141" s="27"/>
      <c r="I141" s="89"/>
      <c r="J141" s="89"/>
    </row>
    <row r="142" spans="1:10" s="65" customFormat="1" x14ac:dyDescent="0.2">
      <c r="A142" s="27">
        <v>134</v>
      </c>
      <c r="B142" s="78" t="s">
        <v>261</v>
      </c>
      <c r="C142" s="79" t="s">
        <v>262</v>
      </c>
      <c r="D142" s="27">
        <f t="shared" si="4"/>
        <v>64720729</v>
      </c>
      <c r="E142" s="27">
        <v>62506454</v>
      </c>
      <c r="F142" s="27"/>
      <c r="G142" s="27"/>
      <c r="H142" s="27"/>
      <c r="I142" s="27"/>
      <c r="J142" s="27">
        <v>2214275</v>
      </c>
    </row>
    <row r="143" spans="1:10" s="65" customFormat="1" x14ac:dyDescent="0.2">
      <c r="A143" s="27">
        <v>135</v>
      </c>
      <c r="B143" s="78" t="s">
        <v>263</v>
      </c>
      <c r="C143" s="79" t="s">
        <v>264</v>
      </c>
      <c r="D143" s="27">
        <f t="shared" si="4"/>
        <v>42737982</v>
      </c>
      <c r="E143" s="27">
        <v>42737982</v>
      </c>
      <c r="F143" s="27"/>
      <c r="G143" s="27"/>
      <c r="H143" s="27"/>
      <c r="I143" s="27"/>
      <c r="J143" s="27"/>
    </row>
    <row r="144" spans="1:10" s="65" customFormat="1" x14ac:dyDescent="0.2">
      <c r="A144" s="27">
        <v>136</v>
      </c>
      <c r="B144" s="67" t="s">
        <v>265</v>
      </c>
      <c r="C144" s="77" t="s">
        <v>266</v>
      </c>
      <c r="D144" s="27">
        <f t="shared" si="4"/>
        <v>0</v>
      </c>
      <c r="E144" s="27">
        <v>0</v>
      </c>
      <c r="F144" s="27"/>
      <c r="G144" s="27"/>
      <c r="H144" s="27"/>
      <c r="I144" s="27"/>
      <c r="J144" s="27"/>
    </row>
    <row r="145" spans="1:10" s="65" customFormat="1" ht="13.5" customHeight="1" x14ac:dyDescent="0.2">
      <c r="A145" s="27">
        <v>137</v>
      </c>
      <c r="B145" s="78" t="s">
        <v>267</v>
      </c>
      <c r="C145" s="79" t="s">
        <v>268</v>
      </c>
      <c r="D145" s="27">
        <f t="shared" ref="D145" si="5">SUM(E145:J145)</f>
        <v>375670343</v>
      </c>
      <c r="E145" s="27">
        <v>0</v>
      </c>
      <c r="F145" s="27">
        <v>10964495</v>
      </c>
      <c r="G145" s="27">
        <v>364705848</v>
      </c>
      <c r="H145" s="27"/>
      <c r="I145" s="27"/>
      <c r="J145" s="27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7"/>
  <sheetViews>
    <sheetView workbookViewId="0">
      <pane xSplit="3" ySplit="8" topLeftCell="D125" activePane="bottomRight" state="frozen"/>
      <selection pane="topRight" activeCell="D1" sqref="D1"/>
      <selection pane="bottomLeft" activeCell="A9" sqref="A9"/>
      <selection pane="bottomRight" activeCell="L21" sqref="L21"/>
    </sheetView>
  </sheetViews>
  <sheetFormatPr defaultRowHeight="12.75" x14ac:dyDescent="0.2"/>
  <cols>
    <col min="1" max="1" width="4.28515625" style="46" customWidth="1"/>
    <col min="2" max="2" width="8.42578125" style="46" customWidth="1"/>
    <col min="3" max="3" width="34.5703125" style="54" customWidth="1"/>
    <col min="4" max="4" width="15.7109375" style="48" customWidth="1"/>
    <col min="5" max="5" width="15.5703125" style="48" customWidth="1"/>
    <col min="6" max="6" width="14.85546875" style="48" customWidth="1"/>
    <col min="7" max="7" width="14.5703125" style="48" customWidth="1"/>
    <col min="8" max="8" width="15.28515625" style="48" customWidth="1"/>
    <col min="9" max="9" width="15.42578125" style="48" customWidth="1"/>
    <col min="10" max="11" width="12.42578125" style="49" customWidth="1"/>
    <col min="12" max="16384" width="9.140625" style="49"/>
  </cols>
  <sheetData>
    <row r="1" spans="1:16" x14ac:dyDescent="0.2">
      <c r="C1" s="47"/>
    </row>
    <row r="2" spans="1:16" ht="25.5" customHeight="1" x14ac:dyDescent="0.2">
      <c r="A2" s="262" t="s">
        <v>326</v>
      </c>
      <c r="B2" s="262"/>
      <c r="C2" s="262"/>
      <c r="D2" s="262"/>
      <c r="E2" s="262"/>
      <c r="F2" s="262"/>
      <c r="G2" s="262"/>
      <c r="H2" s="262"/>
      <c r="I2" s="262"/>
    </row>
    <row r="3" spans="1:16" x14ac:dyDescent="0.2">
      <c r="C3" s="137"/>
      <c r="I3" s="72" t="s">
        <v>293</v>
      </c>
    </row>
    <row r="4" spans="1:16" s="50" customFormat="1" ht="18.75" customHeight="1" x14ac:dyDescent="0.2">
      <c r="A4" s="264" t="s">
        <v>0</v>
      </c>
      <c r="B4" s="264" t="s">
        <v>1</v>
      </c>
      <c r="C4" s="264" t="s">
        <v>2</v>
      </c>
      <c r="D4" s="263" t="s">
        <v>287</v>
      </c>
      <c r="E4" s="263"/>
      <c r="F4" s="263"/>
      <c r="G4" s="263"/>
      <c r="H4" s="263"/>
      <c r="I4" s="263"/>
    </row>
    <row r="5" spans="1:16" s="51" customFormat="1" ht="94.5" customHeight="1" x14ac:dyDescent="0.2">
      <c r="A5" s="264"/>
      <c r="B5" s="264"/>
      <c r="C5" s="264"/>
      <c r="D5" s="151" t="s">
        <v>270</v>
      </c>
      <c r="E5" s="151" t="s">
        <v>314</v>
      </c>
      <c r="F5" s="151" t="s">
        <v>284</v>
      </c>
      <c r="G5" s="151" t="s">
        <v>285</v>
      </c>
      <c r="H5" s="151" t="s">
        <v>315</v>
      </c>
      <c r="I5" s="151" t="s">
        <v>283</v>
      </c>
    </row>
    <row r="6" spans="1:16" s="52" customFormat="1" x14ac:dyDescent="0.2">
      <c r="A6" s="265" t="s">
        <v>270</v>
      </c>
      <c r="B6" s="265"/>
      <c r="C6" s="265"/>
      <c r="D6" s="109">
        <f>D8+D7</f>
        <v>27322060385</v>
      </c>
      <c r="E6" s="109">
        <f t="shared" ref="E6:I6" si="0">E8+E7</f>
        <v>16522022440</v>
      </c>
      <c r="F6" s="109">
        <f t="shared" si="0"/>
        <v>3833867626</v>
      </c>
      <c r="G6" s="109">
        <f t="shared" si="0"/>
        <v>631715407</v>
      </c>
      <c r="H6" s="109">
        <f t="shared" si="0"/>
        <v>2746894702</v>
      </c>
      <c r="I6" s="109">
        <f t="shared" si="0"/>
        <v>3587560210</v>
      </c>
      <c r="J6" s="108"/>
      <c r="K6" s="108"/>
      <c r="L6" s="108"/>
      <c r="M6" s="108"/>
      <c r="N6" s="108"/>
      <c r="O6" s="108"/>
    </row>
    <row r="7" spans="1:16" s="52" customFormat="1" ht="15.75" customHeight="1" x14ac:dyDescent="0.2">
      <c r="A7" s="259" t="s">
        <v>269</v>
      </c>
      <c r="B7" s="260"/>
      <c r="C7" s="261"/>
      <c r="D7" s="110">
        <v>2837162322</v>
      </c>
      <c r="E7" s="110">
        <v>2740819520</v>
      </c>
      <c r="F7" s="110">
        <v>90278800</v>
      </c>
      <c r="G7" s="110"/>
      <c r="H7" s="110"/>
      <c r="I7" s="110">
        <v>6064002</v>
      </c>
      <c r="J7" s="136"/>
      <c r="K7" s="136"/>
      <c r="L7" s="136"/>
      <c r="M7" s="136"/>
      <c r="N7" s="136"/>
      <c r="O7" s="136"/>
      <c r="P7" s="49"/>
    </row>
    <row r="8" spans="1:16" x14ac:dyDescent="0.2">
      <c r="A8" s="259" t="s">
        <v>313</v>
      </c>
      <c r="B8" s="260"/>
      <c r="C8" s="261"/>
      <c r="D8" s="109">
        <f t="shared" ref="D8:I8" si="1">SUM(D9:D145)</f>
        <v>24484898063</v>
      </c>
      <c r="E8" s="109">
        <f t="shared" si="1"/>
        <v>13781202920</v>
      </c>
      <c r="F8" s="109">
        <f t="shared" si="1"/>
        <v>3743588826</v>
      </c>
      <c r="G8" s="109">
        <f t="shared" si="1"/>
        <v>631715407</v>
      </c>
      <c r="H8" s="109">
        <f t="shared" si="1"/>
        <v>2746894702</v>
      </c>
      <c r="I8" s="109">
        <f t="shared" si="1"/>
        <v>3581496208</v>
      </c>
    </row>
    <row r="9" spans="1:16" ht="12" customHeight="1" x14ac:dyDescent="0.2">
      <c r="A9" s="45">
        <v>1</v>
      </c>
      <c r="B9" s="6" t="s">
        <v>3</v>
      </c>
      <c r="C9" s="7" t="s">
        <v>4</v>
      </c>
      <c r="D9" s="110">
        <f>SUM(E9:I9)</f>
        <v>43422693</v>
      </c>
      <c r="E9" s="110">
        <v>43422693</v>
      </c>
      <c r="F9" s="110">
        <v>0</v>
      </c>
      <c r="G9" s="110">
        <v>0</v>
      </c>
      <c r="H9" s="110">
        <v>0</v>
      </c>
      <c r="I9" s="110"/>
    </row>
    <row r="10" spans="1:16" x14ac:dyDescent="0.2">
      <c r="A10" s="45">
        <v>2</v>
      </c>
      <c r="B10" s="9" t="s">
        <v>5</v>
      </c>
      <c r="C10" s="7" t="s">
        <v>6</v>
      </c>
      <c r="D10" s="110">
        <f t="shared" ref="D10:D73" si="2">SUM(E10:I10)</f>
        <v>33828467</v>
      </c>
      <c r="E10" s="110">
        <v>33714438</v>
      </c>
      <c r="F10" s="110">
        <v>114029</v>
      </c>
      <c r="G10" s="110">
        <v>0</v>
      </c>
      <c r="H10" s="110">
        <v>0</v>
      </c>
      <c r="I10" s="110"/>
    </row>
    <row r="11" spans="1:16" x14ac:dyDescent="0.2">
      <c r="A11" s="45">
        <v>3</v>
      </c>
      <c r="B11" s="66" t="s">
        <v>7</v>
      </c>
      <c r="C11" s="10" t="s">
        <v>8</v>
      </c>
      <c r="D11" s="110">
        <f t="shared" si="2"/>
        <v>183820702</v>
      </c>
      <c r="E11" s="110">
        <v>178873093</v>
      </c>
      <c r="F11" s="110">
        <v>0</v>
      </c>
      <c r="G11" s="110">
        <v>0</v>
      </c>
      <c r="H11" s="110">
        <v>4947609</v>
      </c>
      <c r="I11" s="110"/>
    </row>
    <row r="12" spans="1:16" ht="14.25" customHeight="1" x14ac:dyDescent="0.2">
      <c r="A12" s="45">
        <v>4</v>
      </c>
      <c r="B12" s="6" t="s">
        <v>9</v>
      </c>
      <c r="C12" s="7" t="s">
        <v>10</v>
      </c>
      <c r="D12" s="110">
        <f t="shared" si="2"/>
        <v>37920223</v>
      </c>
      <c r="E12" s="110">
        <v>37754219</v>
      </c>
      <c r="F12" s="110">
        <v>166004</v>
      </c>
      <c r="G12" s="110">
        <v>0</v>
      </c>
      <c r="H12" s="110">
        <v>0</v>
      </c>
      <c r="I12" s="110"/>
    </row>
    <row r="13" spans="1:16" x14ac:dyDescent="0.2">
      <c r="A13" s="45">
        <v>5</v>
      </c>
      <c r="B13" s="6" t="s">
        <v>11</v>
      </c>
      <c r="C13" s="7" t="s">
        <v>12</v>
      </c>
      <c r="D13" s="110">
        <f t="shared" si="2"/>
        <v>43783459</v>
      </c>
      <c r="E13" s="110">
        <v>43783459</v>
      </c>
      <c r="F13" s="110">
        <v>0</v>
      </c>
      <c r="G13" s="110">
        <v>0</v>
      </c>
      <c r="H13" s="110">
        <v>0</v>
      </c>
      <c r="I13" s="110"/>
    </row>
    <row r="14" spans="1:16" x14ac:dyDescent="0.2">
      <c r="A14" s="45">
        <v>6</v>
      </c>
      <c r="B14" s="66" t="s">
        <v>13</v>
      </c>
      <c r="C14" s="10" t="s">
        <v>14</v>
      </c>
      <c r="D14" s="110">
        <f t="shared" si="2"/>
        <v>630457038</v>
      </c>
      <c r="E14" s="110">
        <v>375015830</v>
      </c>
      <c r="F14" s="110">
        <v>8381629</v>
      </c>
      <c r="G14" s="110">
        <v>20108886</v>
      </c>
      <c r="H14" s="110">
        <v>178779415</v>
      </c>
      <c r="I14" s="110">
        <v>48171278</v>
      </c>
    </row>
    <row r="15" spans="1:16" x14ac:dyDescent="0.2">
      <c r="A15" s="45">
        <v>7</v>
      </c>
      <c r="B15" s="11" t="s">
        <v>15</v>
      </c>
      <c r="C15" s="12" t="s">
        <v>16</v>
      </c>
      <c r="D15" s="110">
        <f t="shared" si="2"/>
        <v>142705713</v>
      </c>
      <c r="E15" s="110">
        <v>142637505</v>
      </c>
      <c r="F15" s="110">
        <v>68208</v>
      </c>
      <c r="G15" s="110">
        <v>0</v>
      </c>
      <c r="H15" s="110">
        <v>0</v>
      </c>
      <c r="I15" s="110"/>
    </row>
    <row r="16" spans="1:16" x14ac:dyDescent="0.2">
      <c r="A16" s="45">
        <v>8</v>
      </c>
      <c r="B16" s="66" t="s">
        <v>17</v>
      </c>
      <c r="C16" s="10" t="s">
        <v>18</v>
      </c>
      <c r="D16" s="110">
        <f t="shared" si="2"/>
        <v>34342238</v>
      </c>
      <c r="E16" s="110">
        <v>34342238</v>
      </c>
      <c r="F16" s="110">
        <v>0</v>
      </c>
      <c r="G16" s="110">
        <v>0</v>
      </c>
      <c r="H16" s="110">
        <v>0</v>
      </c>
      <c r="I16" s="110"/>
    </row>
    <row r="17" spans="1:9" x14ac:dyDescent="0.2">
      <c r="A17" s="45">
        <v>9</v>
      </c>
      <c r="B17" s="66" t="s">
        <v>19</v>
      </c>
      <c r="C17" s="10" t="s">
        <v>20</v>
      </c>
      <c r="D17" s="110">
        <f t="shared" si="2"/>
        <v>52710214</v>
      </c>
      <c r="E17" s="110">
        <v>52710214</v>
      </c>
      <c r="F17" s="110">
        <v>0</v>
      </c>
      <c r="G17" s="110">
        <v>0</v>
      </c>
      <c r="H17" s="110">
        <v>0</v>
      </c>
      <c r="I17" s="110"/>
    </row>
    <row r="18" spans="1:9" x14ac:dyDescent="0.2">
      <c r="A18" s="45">
        <v>10</v>
      </c>
      <c r="B18" s="66" t="s">
        <v>21</v>
      </c>
      <c r="C18" s="10" t="s">
        <v>22</v>
      </c>
      <c r="D18" s="110">
        <f t="shared" si="2"/>
        <v>35558621</v>
      </c>
      <c r="E18" s="110">
        <v>35558621</v>
      </c>
      <c r="F18" s="110">
        <v>0</v>
      </c>
      <c r="G18" s="110">
        <v>0</v>
      </c>
      <c r="H18" s="110">
        <v>0</v>
      </c>
      <c r="I18" s="110"/>
    </row>
    <row r="19" spans="1:9" x14ac:dyDescent="0.2">
      <c r="A19" s="45">
        <v>11</v>
      </c>
      <c r="B19" s="66" t="s">
        <v>23</v>
      </c>
      <c r="C19" s="10" t="s">
        <v>24</v>
      </c>
      <c r="D19" s="110">
        <f t="shared" si="2"/>
        <v>43963153</v>
      </c>
      <c r="E19" s="110">
        <v>43963153</v>
      </c>
      <c r="F19" s="110">
        <v>0</v>
      </c>
      <c r="G19" s="110">
        <v>0</v>
      </c>
      <c r="H19" s="110">
        <v>0</v>
      </c>
      <c r="I19" s="110"/>
    </row>
    <row r="20" spans="1:9" x14ac:dyDescent="0.2">
      <c r="A20" s="45">
        <v>12</v>
      </c>
      <c r="B20" s="66" t="s">
        <v>25</v>
      </c>
      <c r="C20" s="10" t="s">
        <v>26</v>
      </c>
      <c r="D20" s="110">
        <f t="shared" si="2"/>
        <v>110958111</v>
      </c>
      <c r="E20" s="110">
        <v>110915085</v>
      </c>
      <c r="F20" s="110">
        <v>43026</v>
      </c>
      <c r="G20" s="110">
        <v>0</v>
      </c>
      <c r="H20" s="110">
        <v>0</v>
      </c>
      <c r="I20" s="110"/>
    </row>
    <row r="21" spans="1:9" x14ac:dyDescent="0.2">
      <c r="A21" s="45">
        <v>13</v>
      </c>
      <c r="B21" s="66" t="s">
        <v>390</v>
      </c>
      <c r="C21" s="7" t="s">
        <v>356</v>
      </c>
      <c r="D21" s="110">
        <f t="shared" si="2"/>
        <v>0</v>
      </c>
      <c r="E21" s="110"/>
      <c r="F21" s="110"/>
      <c r="G21" s="110"/>
      <c r="H21" s="110"/>
      <c r="I21" s="110"/>
    </row>
    <row r="22" spans="1:9" x14ac:dyDescent="0.2">
      <c r="A22" s="45">
        <v>14</v>
      </c>
      <c r="B22" s="6" t="s">
        <v>27</v>
      </c>
      <c r="C22" s="10" t="s">
        <v>28</v>
      </c>
      <c r="D22" s="110">
        <f t="shared" si="2"/>
        <v>0</v>
      </c>
      <c r="E22" s="110"/>
      <c r="F22" s="110"/>
      <c r="G22" s="110"/>
      <c r="H22" s="110"/>
      <c r="I22" s="110"/>
    </row>
    <row r="23" spans="1:9" x14ac:dyDescent="0.2">
      <c r="A23" s="45">
        <v>15</v>
      </c>
      <c r="B23" s="66" t="s">
        <v>29</v>
      </c>
      <c r="C23" s="10" t="s">
        <v>30</v>
      </c>
      <c r="D23" s="110">
        <f t="shared" si="2"/>
        <v>42725573</v>
      </c>
      <c r="E23" s="110">
        <v>42725573</v>
      </c>
      <c r="F23" s="110">
        <v>0</v>
      </c>
      <c r="G23" s="110">
        <v>0</v>
      </c>
      <c r="H23" s="110">
        <v>0</v>
      </c>
      <c r="I23" s="110"/>
    </row>
    <row r="24" spans="1:9" x14ac:dyDescent="0.2">
      <c r="A24" s="45">
        <v>16</v>
      </c>
      <c r="B24" s="66" t="s">
        <v>31</v>
      </c>
      <c r="C24" s="10" t="s">
        <v>32</v>
      </c>
      <c r="D24" s="110">
        <f t="shared" si="2"/>
        <v>64121689</v>
      </c>
      <c r="E24" s="110">
        <v>64121689</v>
      </c>
      <c r="F24" s="110">
        <v>0</v>
      </c>
      <c r="G24" s="110">
        <v>0</v>
      </c>
      <c r="H24" s="110">
        <v>0</v>
      </c>
      <c r="I24" s="110"/>
    </row>
    <row r="25" spans="1:9" x14ac:dyDescent="0.2">
      <c r="A25" s="45">
        <v>17</v>
      </c>
      <c r="B25" s="66" t="s">
        <v>33</v>
      </c>
      <c r="C25" s="10" t="s">
        <v>34</v>
      </c>
      <c r="D25" s="110">
        <f t="shared" si="2"/>
        <v>97878033</v>
      </c>
      <c r="E25" s="110">
        <v>97878033</v>
      </c>
      <c r="F25" s="110">
        <v>0</v>
      </c>
      <c r="G25" s="110">
        <v>0</v>
      </c>
      <c r="H25" s="110">
        <v>0</v>
      </c>
      <c r="I25" s="110"/>
    </row>
    <row r="26" spans="1:9" x14ac:dyDescent="0.2">
      <c r="A26" s="45">
        <v>18</v>
      </c>
      <c r="B26" s="66" t="s">
        <v>35</v>
      </c>
      <c r="C26" s="10" t="s">
        <v>36</v>
      </c>
      <c r="D26" s="110">
        <f t="shared" si="2"/>
        <v>530186780</v>
      </c>
      <c r="E26" s="110">
        <v>331678526</v>
      </c>
      <c r="F26" s="110">
        <v>6432317</v>
      </c>
      <c r="G26" s="110">
        <v>14668506</v>
      </c>
      <c r="H26" s="110">
        <v>135101157</v>
      </c>
      <c r="I26" s="110">
        <v>42306274</v>
      </c>
    </row>
    <row r="27" spans="1:9" x14ac:dyDescent="0.2">
      <c r="A27" s="45">
        <v>19</v>
      </c>
      <c r="B27" s="6" t="s">
        <v>37</v>
      </c>
      <c r="C27" s="7" t="s">
        <v>38</v>
      </c>
      <c r="D27" s="110">
        <f t="shared" si="2"/>
        <v>26448728</v>
      </c>
      <c r="E27" s="110">
        <v>26448728</v>
      </c>
      <c r="F27" s="110">
        <v>0</v>
      </c>
      <c r="G27" s="110">
        <v>0</v>
      </c>
      <c r="H27" s="110">
        <v>0</v>
      </c>
      <c r="I27" s="110"/>
    </row>
    <row r="28" spans="1:9" x14ac:dyDescent="0.2">
      <c r="A28" s="45">
        <v>20</v>
      </c>
      <c r="B28" s="6" t="s">
        <v>39</v>
      </c>
      <c r="C28" s="7" t="s">
        <v>40</v>
      </c>
      <c r="D28" s="110">
        <f t="shared" si="2"/>
        <v>25104004</v>
      </c>
      <c r="E28" s="110">
        <v>25104004</v>
      </c>
      <c r="F28" s="110">
        <v>0</v>
      </c>
      <c r="G28" s="110">
        <v>0</v>
      </c>
      <c r="H28" s="110">
        <v>0</v>
      </c>
      <c r="I28" s="110"/>
    </row>
    <row r="29" spans="1:9" x14ac:dyDescent="0.2">
      <c r="A29" s="45">
        <v>21</v>
      </c>
      <c r="B29" s="6" t="s">
        <v>41</v>
      </c>
      <c r="C29" s="7" t="s">
        <v>42</v>
      </c>
      <c r="D29" s="110">
        <f t="shared" si="2"/>
        <v>173915789</v>
      </c>
      <c r="E29" s="110">
        <v>167859390</v>
      </c>
      <c r="F29" s="110">
        <v>394486</v>
      </c>
      <c r="G29" s="110">
        <v>5661913</v>
      </c>
      <c r="H29" s="110">
        <v>0</v>
      </c>
      <c r="I29" s="110"/>
    </row>
    <row r="30" spans="1:9" x14ac:dyDescent="0.2">
      <c r="A30" s="45">
        <v>22</v>
      </c>
      <c r="B30" s="6" t="s">
        <v>43</v>
      </c>
      <c r="C30" s="7" t="s">
        <v>44</v>
      </c>
      <c r="D30" s="110">
        <f t="shared" si="2"/>
        <v>300641433</v>
      </c>
      <c r="E30" s="110">
        <v>220555108</v>
      </c>
      <c r="F30" s="110">
        <v>341356</v>
      </c>
      <c r="G30" s="110">
        <v>4327522</v>
      </c>
      <c r="H30" s="110">
        <v>65411801</v>
      </c>
      <c r="I30" s="110">
        <v>10005646</v>
      </c>
    </row>
    <row r="31" spans="1:9" x14ac:dyDescent="0.2">
      <c r="A31" s="45">
        <v>23</v>
      </c>
      <c r="B31" s="66" t="s">
        <v>45</v>
      </c>
      <c r="C31" s="10" t="s">
        <v>46</v>
      </c>
      <c r="D31" s="110">
        <f t="shared" si="2"/>
        <v>0</v>
      </c>
      <c r="E31" s="110"/>
      <c r="F31" s="110"/>
      <c r="G31" s="110"/>
      <c r="H31" s="110"/>
      <c r="I31" s="110"/>
    </row>
    <row r="32" spans="1:9" ht="12" customHeight="1" x14ac:dyDescent="0.2">
      <c r="A32" s="45">
        <v>24</v>
      </c>
      <c r="B32" s="66" t="s">
        <v>47</v>
      </c>
      <c r="C32" s="10" t="s">
        <v>48</v>
      </c>
      <c r="D32" s="110">
        <f t="shared" si="2"/>
        <v>0</v>
      </c>
      <c r="E32" s="110"/>
      <c r="F32" s="110"/>
      <c r="G32" s="110"/>
      <c r="H32" s="110"/>
      <c r="I32" s="110"/>
    </row>
    <row r="33" spans="1:9" ht="24" x14ac:dyDescent="0.2">
      <c r="A33" s="45">
        <v>25</v>
      </c>
      <c r="B33" s="66" t="s">
        <v>49</v>
      </c>
      <c r="C33" s="10" t="s">
        <v>50</v>
      </c>
      <c r="D33" s="110">
        <f t="shared" si="2"/>
        <v>0</v>
      </c>
      <c r="E33" s="110"/>
      <c r="F33" s="110"/>
      <c r="G33" s="110"/>
      <c r="H33" s="110"/>
      <c r="I33" s="110"/>
    </row>
    <row r="34" spans="1:9" x14ac:dyDescent="0.2">
      <c r="A34" s="45">
        <v>26</v>
      </c>
      <c r="B34" s="6" t="s">
        <v>51</v>
      </c>
      <c r="C34" s="12" t="s">
        <v>52</v>
      </c>
      <c r="D34" s="110">
        <f t="shared" si="2"/>
        <v>858424643</v>
      </c>
      <c r="E34" s="110">
        <v>613894074</v>
      </c>
      <c r="F34" s="110">
        <v>38959969</v>
      </c>
      <c r="G34" s="110">
        <v>25023840</v>
      </c>
      <c r="H34" s="110">
        <v>0</v>
      </c>
      <c r="I34" s="110">
        <v>180546760</v>
      </c>
    </row>
    <row r="35" spans="1:9" x14ac:dyDescent="0.2">
      <c r="A35" s="45">
        <v>27</v>
      </c>
      <c r="B35" s="66" t="s">
        <v>53</v>
      </c>
      <c r="C35" s="10" t="s">
        <v>54</v>
      </c>
      <c r="D35" s="110">
        <f t="shared" si="2"/>
        <v>308732325</v>
      </c>
      <c r="E35" s="110">
        <v>307678601</v>
      </c>
      <c r="F35" s="110">
        <v>1053724</v>
      </c>
      <c r="G35" s="110">
        <v>0</v>
      </c>
      <c r="H35" s="110">
        <v>0</v>
      </c>
      <c r="I35" s="110"/>
    </row>
    <row r="36" spans="1:9" ht="12.75" customHeight="1" x14ac:dyDescent="0.2">
      <c r="A36" s="45">
        <v>28</v>
      </c>
      <c r="B36" s="66" t="s">
        <v>55</v>
      </c>
      <c r="C36" s="10" t="s">
        <v>56</v>
      </c>
      <c r="D36" s="110">
        <f t="shared" si="2"/>
        <v>91084661</v>
      </c>
      <c r="E36" s="110">
        <v>91084661</v>
      </c>
      <c r="F36" s="110">
        <v>0</v>
      </c>
      <c r="G36" s="110">
        <v>0</v>
      </c>
      <c r="H36" s="110">
        <v>0</v>
      </c>
      <c r="I36" s="110"/>
    </row>
    <row r="37" spans="1:9" ht="12" customHeight="1" x14ac:dyDescent="0.2">
      <c r="A37" s="45">
        <v>29</v>
      </c>
      <c r="B37" s="9" t="s">
        <v>57</v>
      </c>
      <c r="C37" s="12" t="s">
        <v>58</v>
      </c>
      <c r="D37" s="110">
        <f t="shared" si="2"/>
        <v>0</v>
      </c>
      <c r="E37" s="110"/>
      <c r="F37" s="110"/>
      <c r="G37" s="110"/>
      <c r="H37" s="110"/>
      <c r="I37" s="110"/>
    </row>
    <row r="38" spans="1:9" ht="24" x14ac:dyDescent="0.2">
      <c r="A38" s="45">
        <v>30</v>
      </c>
      <c r="B38" s="6" t="s">
        <v>59</v>
      </c>
      <c r="C38" s="7" t="s">
        <v>60</v>
      </c>
      <c r="D38" s="110">
        <f t="shared" si="2"/>
        <v>0</v>
      </c>
      <c r="E38" s="110"/>
      <c r="F38" s="110"/>
      <c r="G38" s="110"/>
      <c r="H38" s="110"/>
      <c r="I38" s="110"/>
    </row>
    <row r="39" spans="1:9" x14ac:dyDescent="0.2">
      <c r="A39" s="45">
        <v>31</v>
      </c>
      <c r="B39" s="66" t="s">
        <v>61</v>
      </c>
      <c r="C39" s="10" t="s">
        <v>62</v>
      </c>
      <c r="D39" s="110">
        <f t="shared" si="2"/>
        <v>0</v>
      </c>
      <c r="E39" s="110"/>
      <c r="F39" s="110"/>
      <c r="G39" s="110"/>
      <c r="H39" s="110"/>
      <c r="I39" s="110"/>
    </row>
    <row r="40" spans="1:9" ht="13.5" customHeight="1" x14ac:dyDescent="0.2">
      <c r="A40" s="45">
        <v>32</v>
      </c>
      <c r="B40" s="9" t="s">
        <v>63</v>
      </c>
      <c r="C40" s="7" t="s">
        <v>64</v>
      </c>
      <c r="D40" s="110">
        <f t="shared" si="2"/>
        <v>379436742</v>
      </c>
      <c r="E40" s="110">
        <v>300937504</v>
      </c>
      <c r="F40" s="110">
        <v>13747312</v>
      </c>
      <c r="G40" s="110">
        <v>8070829</v>
      </c>
      <c r="H40" s="110">
        <v>28272274</v>
      </c>
      <c r="I40" s="110">
        <v>28408823</v>
      </c>
    </row>
    <row r="41" spans="1:9" x14ac:dyDescent="0.2">
      <c r="A41" s="45">
        <v>33</v>
      </c>
      <c r="B41" s="11" t="s">
        <v>65</v>
      </c>
      <c r="C41" s="12" t="s">
        <v>66</v>
      </c>
      <c r="D41" s="110">
        <f t="shared" si="2"/>
        <v>442023611</v>
      </c>
      <c r="E41" s="110">
        <v>342421582</v>
      </c>
      <c r="F41" s="110">
        <v>5641480</v>
      </c>
      <c r="G41" s="110">
        <v>0</v>
      </c>
      <c r="H41" s="110">
        <v>23645533</v>
      </c>
      <c r="I41" s="110">
        <v>70315016</v>
      </c>
    </row>
    <row r="42" spans="1:9" x14ac:dyDescent="0.2">
      <c r="A42" s="45">
        <v>34</v>
      </c>
      <c r="B42" s="9" t="s">
        <v>67</v>
      </c>
      <c r="C42" s="7" t="s">
        <v>68</v>
      </c>
      <c r="D42" s="110">
        <f t="shared" si="2"/>
        <v>43806553</v>
      </c>
      <c r="E42" s="110">
        <v>43806553</v>
      </c>
      <c r="F42" s="110">
        <v>0</v>
      </c>
      <c r="G42" s="110">
        <v>0</v>
      </c>
      <c r="H42" s="110">
        <v>0</v>
      </c>
      <c r="I42" s="110"/>
    </row>
    <row r="43" spans="1:9" x14ac:dyDescent="0.2">
      <c r="A43" s="45">
        <v>35</v>
      </c>
      <c r="B43" s="66" t="s">
        <v>69</v>
      </c>
      <c r="C43" s="10" t="s">
        <v>70</v>
      </c>
      <c r="D43" s="110">
        <f t="shared" si="2"/>
        <v>216138502</v>
      </c>
      <c r="E43" s="110">
        <v>215348973</v>
      </c>
      <c r="F43" s="110">
        <v>789529</v>
      </c>
      <c r="G43" s="110">
        <v>0</v>
      </c>
      <c r="H43" s="110">
        <v>0</v>
      </c>
      <c r="I43" s="110"/>
    </row>
    <row r="44" spans="1:9" x14ac:dyDescent="0.2">
      <c r="A44" s="45">
        <v>36</v>
      </c>
      <c r="B44" s="9" t="s">
        <v>71</v>
      </c>
      <c r="C44" s="7" t="s">
        <v>72</v>
      </c>
      <c r="D44" s="110">
        <f t="shared" si="2"/>
        <v>50006760</v>
      </c>
      <c r="E44" s="110">
        <v>50006760</v>
      </c>
      <c r="F44" s="110">
        <v>0</v>
      </c>
      <c r="G44" s="110">
        <v>0</v>
      </c>
      <c r="H44" s="110">
        <v>0</v>
      </c>
      <c r="I44" s="110"/>
    </row>
    <row r="45" spans="1:9" x14ac:dyDescent="0.2">
      <c r="A45" s="45">
        <v>37</v>
      </c>
      <c r="B45" s="6" t="s">
        <v>73</v>
      </c>
      <c r="C45" s="7" t="s">
        <v>74</v>
      </c>
      <c r="D45" s="110">
        <f t="shared" si="2"/>
        <v>171752948</v>
      </c>
      <c r="E45" s="110">
        <v>171685129</v>
      </c>
      <c r="F45" s="110">
        <v>67819</v>
      </c>
      <c r="G45" s="110">
        <v>0</v>
      </c>
      <c r="H45" s="110">
        <v>0</v>
      </c>
      <c r="I45" s="110"/>
    </row>
    <row r="46" spans="1:9" x14ac:dyDescent="0.2">
      <c r="A46" s="45">
        <v>38</v>
      </c>
      <c r="B46" s="13" t="s">
        <v>75</v>
      </c>
      <c r="C46" s="14" t="s">
        <v>76</v>
      </c>
      <c r="D46" s="110">
        <f t="shared" si="2"/>
        <v>49077016</v>
      </c>
      <c r="E46" s="110">
        <v>49077016</v>
      </c>
      <c r="F46" s="110">
        <v>0</v>
      </c>
      <c r="G46" s="110">
        <v>0</v>
      </c>
      <c r="H46" s="110">
        <v>0</v>
      </c>
      <c r="I46" s="110"/>
    </row>
    <row r="47" spans="1:9" x14ac:dyDescent="0.2">
      <c r="A47" s="45">
        <v>39</v>
      </c>
      <c r="B47" s="6" t="s">
        <v>77</v>
      </c>
      <c r="C47" s="7" t="s">
        <v>78</v>
      </c>
      <c r="D47" s="110">
        <f t="shared" si="2"/>
        <v>34166704</v>
      </c>
      <c r="E47" s="110">
        <v>34166704</v>
      </c>
      <c r="F47" s="110">
        <v>0</v>
      </c>
      <c r="G47" s="110">
        <v>0</v>
      </c>
      <c r="H47" s="110">
        <v>0</v>
      </c>
      <c r="I47" s="110"/>
    </row>
    <row r="48" spans="1:9" x14ac:dyDescent="0.2">
      <c r="A48" s="45">
        <v>40</v>
      </c>
      <c r="B48" s="11" t="s">
        <v>79</v>
      </c>
      <c r="C48" s="12" t="s">
        <v>80</v>
      </c>
      <c r="D48" s="110">
        <f t="shared" si="2"/>
        <v>43170614</v>
      </c>
      <c r="E48" s="110">
        <v>43170614</v>
      </c>
      <c r="F48" s="110">
        <v>0</v>
      </c>
      <c r="G48" s="110">
        <v>0</v>
      </c>
      <c r="H48" s="110">
        <v>0</v>
      </c>
      <c r="I48" s="110"/>
    </row>
    <row r="49" spans="1:9" x14ac:dyDescent="0.2">
      <c r="A49" s="45">
        <v>41</v>
      </c>
      <c r="B49" s="66" t="s">
        <v>81</v>
      </c>
      <c r="C49" s="10" t="s">
        <v>82</v>
      </c>
      <c r="D49" s="110">
        <f t="shared" si="2"/>
        <v>23627828</v>
      </c>
      <c r="E49" s="110">
        <v>23627828</v>
      </c>
      <c r="F49" s="110">
        <v>0</v>
      </c>
      <c r="G49" s="110">
        <v>0</v>
      </c>
      <c r="H49" s="110">
        <v>0</v>
      </c>
      <c r="I49" s="110"/>
    </row>
    <row r="50" spans="1:9" x14ac:dyDescent="0.2">
      <c r="A50" s="45">
        <v>42</v>
      </c>
      <c r="B50" s="9" t="s">
        <v>83</v>
      </c>
      <c r="C50" s="7" t="s">
        <v>84</v>
      </c>
      <c r="D50" s="110">
        <f t="shared" si="2"/>
        <v>31641042</v>
      </c>
      <c r="E50" s="110">
        <v>31297307</v>
      </c>
      <c r="F50" s="110">
        <v>343735</v>
      </c>
      <c r="G50" s="110">
        <v>0</v>
      </c>
      <c r="H50" s="110">
        <v>0</v>
      </c>
      <c r="I50" s="110">
        <v>0</v>
      </c>
    </row>
    <row r="51" spans="1:9" x14ac:dyDescent="0.2">
      <c r="A51" s="45">
        <v>43</v>
      </c>
      <c r="B51" s="66" t="s">
        <v>85</v>
      </c>
      <c r="C51" s="10" t="s">
        <v>86</v>
      </c>
      <c r="D51" s="110">
        <f t="shared" si="2"/>
        <v>389889643</v>
      </c>
      <c r="E51" s="110">
        <v>345487831</v>
      </c>
      <c r="F51" s="110">
        <v>19944911</v>
      </c>
      <c r="G51" s="110">
        <v>16815553</v>
      </c>
      <c r="H51" s="110">
        <v>1619428</v>
      </c>
      <c r="I51" s="110">
        <v>6021920</v>
      </c>
    </row>
    <row r="52" spans="1:9" x14ac:dyDescent="0.2">
      <c r="A52" s="45">
        <v>44</v>
      </c>
      <c r="B52" s="6" t="s">
        <v>87</v>
      </c>
      <c r="C52" s="7" t="s">
        <v>88</v>
      </c>
      <c r="D52" s="110">
        <f t="shared" si="2"/>
        <v>47501227</v>
      </c>
      <c r="E52" s="110">
        <v>47418225</v>
      </c>
      <c r="F52" s="110">
        <v>83002</v>
      </c>
      <c r="G52" s="110">
        <v>0</v>
      </c>
      <c r="H52" s="110">
        <v>0</v>
      </c>
      <c r="I52" s="110"/>
    </row>
    <row r="53" spans="1:9" x14ac:dyDescent="0.2">
      <c r="A53" s="45">
        <v>45</v>
      </c>
      <c r="B53" s="6" t="s">
        <v>89</v>
      </c>
      <c r="C53" s="7" t="s">
        <v>90</v>
      </c>
      <c r="D53" s="110">
        <f t="shared" si="2"/>
        <v>259813967</v>
      </c>
      <c r="E53" s="110">
        <v>209625810</v>
      </c>
      <c r="F53" s="110">
        <v>133104</v>
      </c>
      <c r="G53" s="110">
        <v>0</v>
      </c>
      <c r="H53" s="110">
        <v>50055053</v>
      </c>
      <c r="I53" s="110"/>
    </row>
    <row r="54" spans="1:9" x14ac:dyDescent="0.2">
      <c r="A54" s="45">
        <v>46</v>
      </c>
      <c r="B54" s="66" t="s">
        <v>91</v>
      </c>
      <c r="C54" s="10" t="s">
        <v>92</v>
      </c>
      <c r="D54" s="110">
        <f t="shared" si="2"/>
        <v>33233760</v>
      </c>
      <c r="E54" s="110">
        <v>33233760</v>
      </c>
      <c r="F54" s="111">
        <v>0</v>
      </c>
      <c r="G54" s="110">
        <v>0</v>
      </c>
      <c r="H54" s="110">
        <v>0</v>
      </c>
      <c r="I54" s="110"/>
    </row>
    <row r="55" spans="1:9" ht="12.75" customHeight="1" x14ac:dyDescent="0.2">
      <c r="A55" s="45">
        <v>47</v>
      </c>
      <c r="B55" s="66" t="s">
        <v>93</v>
      </c>
      <c r="C55" s="10" t="s">
        <v>94</v>
      </c>
      <c r="D55" s="110">
        <f t="shared" si="2"/>
        <v>55620095</v>
      </c>
      <c r="E55" s="110">
        <v>55603606</v>
      </c>
      <c r="F55" s="110">
        <v>16489</v>
      </c>
      <c r="G55" s="110">
        <v>0</v>
      </c>
      <c r="H55" s="110">
        <v>0</v>
      </c>
      <c r="I55" s="110"/>
    </row>
    <row r="56" spans="1:9" x14ac:dyDescent="0.2">
      <c r="A56" s="45">
        <v>48</v>
      </c>
      <c r="B56" s="9" t="s">
        <v>95</v>
      </c>
      <c r="C56" s="7" t="s">
        <v>96</v>
      </c>
      <c r="D56" s="110">
        <f t="shared" si="2"/>
        <v>69324590</v>
      </c>
      <c r="E56" s="110">
        <v>69324590</v>
      </c>
      <c r="F56" s="110">
        <v>0</v>
      </c>
      <c r="G56" s="110">
        <v>0</v>
      </c>
      <c r="H56" s="110">
        <v>0</v>
      </c>
      <c r="I56" s="110"/>
    </row>
    <row r="57" spans="1:9" x14ac:dyDescent="0.2">
      <c r="A57" s="45">
        <v>49</v>
      </c>
      <c r="B57" s="66" t="s">
        <v>97</v>
      </c>
      <c r="C57" s="10" t="s">
        <v>98</v>
      </c>
      <c r="D57" s="110">
        <f t="shared" si="2"/>
        <v>21734071</v>
      </c>
      <c r="E57" s="110">
        <v>21734071</v>
      </c>
      <c r="F57" s="110">
        <v>0</v>
      </c>
      <c r="G57" s="110">
        <v>0</v>
      </c>
      <c r="H57" s="110">
        <v>0</v>
      </c>
      <c r="I57" s="110"/>
    </row>
    <row r="58" spans="1:9" x14ac:dyDescent="0.2">
      <c r="A58" s="45">
        <v>50</v>
      </c>
      <c r="B58" s="9" t="s">
        <v>99</v>
      </c>
      <c r="C58" s="7" t="s">
        <v>100</v>
      </c>
      <c r="D58" s="110">
        <f t="shared" si="2"/>
        <v>44560007</v>
      </c>
      <c r="E58" s="110">
        <v>44519728</v>
      </c>
      <c r="F58" s="110">
        <v>40279</v>
      </c>
      <c r="G58" s="110">
        <v>0</v>
      </c>
      <c r="H58" s="110">
        <v>0</v>
      </c>
      <c r="I58" s="110"/>
    </row>
    <row r="59" spans="1:9" ht="12.75" customHeight="1" x14ac:dyDescent="0.2">
      <c r="A59" s="45">
        <v>51</v>
      </c>
      <c r="B59" s="66" t="s">
        <v>101</v>
      </c>
      <c r="C59" s="10" t="s">
        <v>102</v>
      </c>
      <c r="D59" s="110">
        <f t="shared" si="2"/>
        <v>65109368</v>
      </c>
      <c r="E59" s="110">
        <v>65109368</v>
      </c>
      <c r="F59" s="110">
        <v>0</v>
      </c>
      <c r="G59" s="110">
        <v>0</v>
      </c>
      <c r="H59" s="110">
        <v>0</v>
      </c>
      <c r="I59" s="110"/>
    </row>
    <row r="60" spans="1:9" x14ac:dyDescent="0.2">
      <c r="A60" s="45">
        <v>52</v>
      </c>
      <c r="B60" s="66" t="s">
        <v>103</v>
      </c>
      <c r="C60" s="10" t="s">
        <v>104</v>
      </c>
      <c r="D60" s="110">
        <f t="shared" si="2"/>
        <v>381504172</v>
      </c>
      <c r="E60" s="110">
        <v>302223937</v>
      </c>
      <c r="F60" s="110">
        <v>1078973</v>
      </c>
      <c r="G60" s="110">
        <v>0</v>
      </c>
      <c r="H60" s="110">
        <v>78201262</v>
      </c>
      <c r="I60" s="110"/>
    </row>
    <row r="61" spans="1:9" x14ac:dyDescent="0.2">
      <c r="A61" s="45">
        <v>53</v>
      </c>
      <c r="B61" s="66" t="s">
        <v>105</v>
      </c>
      <c r="C61" s="10" t="s">
        <v>106</v>
      </c>
      <c r="D61" s="110">
        <f t="shared" si="2"/>
        <v>39482358</v>
      </c>
      <c r="E61" s="110">
        <v>39446162</v>
      </c>
      <c r="F61" s="110">
        <v>36196</v>
      </c>
      <c r="G61" s="110">
        <v>0</v>
      </c>
      <c r="H61" s="110">
        <v>0</v>
      </c>
      <c r="I61" s="110"/>
    </row>
    <row r="62" spans="1:9" x14ac:dyDescent="0.2">
      <c r="A62" s="45">
        <v>54</v>
      </c>
      <c r="B62" s="66" t="s">
        <v>107</v>
      </c>
      <c r="C62" s="10" t="s">
        <v>108</v>
      </c>
      <c r="D62" s="110">
        <f t="shared" si="2"/>
        <v>0</v>
      </c>
      <c r="E62" s="110"/>
      <c r="F62" s="110"/>
      <c r="G62" s="110"/>
      <c r="H62" s="110"/>
      <c r="I62" s="110"/>
    </row>
    <row r="63" spans="1:9" x14ac:dyDescent="0.2">
      <c r="A63" s="45">
        <v>55</v>
      </c>
      <c r="B63" s="66" t="s">
        <v>109</v>
      </c>
      <c r="C63" s="10" t="s">
        <v>110</v>
      </c>
      <c r="D63" s="110">
        <f t="shared" si="2"/>
        <v>168109207</v>
      </c>
      <c r="E63" s="110">
        <v>81927948</v>
      </c>
      <c r="F63" s="110">
        <v>0</v>
      </c>
      <c r="G63" s="110">
        <v>0</v>
      </c>
      <c r="H63" s="110">
        <v>0</v>
      </c>
      <c r="I63" s="110">
        <v>86181259</v>
      </c>
    </row>
    <row r="64" spans="1:9" x14ac:dyDescent="0.2">
      <c r="A64" s="45">
        <v>56</v>
      </c>
      <c r="B64" s="66" t="s">
        <v>111</v>
      </c>
      <c r="C64" s="10" t="s">
        <v>112</v>
      </c>
      <c r="D64" s="110">
        <f t="shared" si="2"/>
        <v>0</v>
      </c>
      <c r="E64" s="110">
        <v>0</v>
      </c>
      <c r="F64" s="110"/>
      <c r="G64" s="110"/>
      <c r="H64" s="110"/>
      <c r="I64" s="110"/>
    </row>
    <row r="65" spans="1:9" x14ac:dyDescent="0.2">
      <c r="A65" s="45">
        <v>57</v>
      </c>
      <c r="B65" s="9" t="s">
        <v>113</v>
      </c>
      <c r="C65" s="10" t="s">
        <v>114</v>
      </c>
      <c r="D65" s="110">
        <f t="shared" si="2"/>
        <v>0</v>
      </c>
      <c r="E65" s="110">
        <v>0</v>
      </c>
      <c r="F65" s="110"/>
      <c r="G65" s="110"/>
      <c r="H65" s="110"/>
      <c r="I65" s="110"/>
    </row>
    <row r="66" spans="1:9" ht="17.25" customHeight="1" x14ac:dyDescent="0.2">
      <c r="A66" s="45">
        <v>58</v>
      </c>
      <c r="B66" s="11" t="s">
        <v>115</v>
      </c>
      <c r="C66" s="12" t="s">
        <v>116</v>
      </c>
      <c r="D66" s="110">
        <f t="shared" si="2"/>
        <v>0</v>
      </c>
      <c r="E66" s="110">
        <v>0</v>
      </c>
      <c r="F66" s="110"/>
      <c r="G66" s="110"/>
      <c r="H66" s="110"/>
      <c r="I66" s="110"/>
    </row>
    <row r="67" spans="1:9" ht="15" customHeight="1" x14ac:dyDescent="0.2">
      <c r="A67" s="45">
        <v>59</v>
      </c>
      <c r="B67" s="9" t="s">
        <v>117</v>
      </c>
      <c r="C67" s="10" t="s">
        <v>118</v>
      </c>
      <c r="D67" s="110">
        <f t="shared" si="2"/>
        <v>0</v>
      </c>
      <c r="E67" s="110">
        <v>0</v>
      </c>
      <c r="F67" s="110"/>
      <c r="G67" s="110"/>
      <c r="H67" s="110"/>
      <c r="I67" s="110"/>
    </row>
    <row r="68" spans="1:9" ht="16.5" customHeight="1" x14ac:dyDescent="0.2">
      <c r="A68" s="45">
        <v>60</v>
      </c>
      <c r="B68" s="66" t="s">
        <v>119</v>
      </c>
      <c r="C68" s="10" t="s">
        <v>320</v>
      </c>
      <c r="D68" s="110">
        <f t="shared" si="2"/>
        <v>0</v>
      </c>
      <c r="E68" s="110">
        <v>0</v>
      </c>
      <c r="F68" s="110"/>
      <c r="G68" s="110"/>
      <c r="H68" s="110"/>
      <c r="I68" s="110"/>
    </row>
    <row r="69" spans="1:9" ht="17.25" customHeight="1" x14ac:dyDescent="0.2">
      <c r="A69" s="45">
        <v>61</v>
      </c>
      <c r="B69" s="6" t="s">
        <v>120</v>
      </c>
      <c r="C69" s="10" t="s">
        <v>121</v>
      </c>
      <c r="D69" s="110">
        <f t="shared" si="2"/>
        <v>0</v>
      </c>
      <c r="E69" s="110">
        <v>0</v>
      </c>
      <c r="F69" s="110"/>
      <c r="G69" s="110"/>
      <c r="H69" s="110"/>
      <c r="I69" s="110"/>
    </row>
    <row r="70" spans="1:9" ht="12.75" customHeight="1" x14ac:dyDescent="0.2">
      <c r="A70" s="45">
        <v>62</v>
      </c>
      <c r="B70" s="6" t="s">
        <v>122</v>
      </c>
      <c r="C70" s="10" t="s">
        <v>123</v>
      </c>
      <c r="D70" s="110">
        <f t="shared" si="2"/>
        <v>0</v>
      </c>
      <c r="E70" s="110">
        <v>0</v>
      </c>
      <c r="F70" s="110"/>
      <c r="G70" s="110"/>
      <c r="H70" s="110"/>
      <c r="I70" s="110"/>
    </row>
    <row r="71" spans="1:9" ht="27.75" customHeight="1" x14ac:dyDescent="0.2">
      <c r="A71" s="45">
        <v>63</v>
      </c>
      <c r="B71" s="9" t="s">
        <v>124</v>
      </c>
      <c r="C71" s="10" t="s">
        <v>125</v>
      </c>
      <c r="D71" s="110">
        <f t="shared" si="2"/>
        <v>0</v>
      </c>
      <c r="E71" s="110">
        <v>0</v>
      </c>
      <c r="F71" s="110"/>
      <c r="G71" s="110"/>
      <c r="H71" s="110"/>
      <c r="I71" s="110"/>
    </row>
    <row r="72" spans="1:9" x14ac:dyDescent="0.2">
      <c r="A72" s="45">
        <v>64</v>
      </c>
      <c r="B72" s="9" t="s">
        <v>126</v>
      </c>
      <c r="C72" s="7" t="s">
        <v>127</v>
      </c>
      <c r="D72" s="110">
        <f t="shared" si="2"/>
        <v>0</v>
      </c>
      <c r="E72" s="110">
        <v>0</v>
      </c>
      <c r="F72" s="110"/>
      <c r="G72" s="110"/>
      <c r="H72" s="110"/>
      <c r="I72" s="110"/>
    </row>
    <row r="73" spans="1:9" x14ac:dyDescent="0.2">
      <c r="A73" s="45">
        <v>65</v>
      </c>
      <c r="B73" s="9" t="s">
        <v>128</v>
      </c>
      <c r="C73" s="10" t="s">
        <v>129</v>
      </c>
      <c r="D73" s="110">
        <f t="shared" si="2"/>
        <v>0</v>
      </c>
      <c r="E73" s="110">
        <v>0</v>
      </c>
      <c r="F73" s="110"/>
      <c r="G73" s="110"/>
      <c r="H73" s="110"/>
      <c r="I73" s="110"/>
    </row>
    <row r="74" spans="1:9" ht="24" x14ac:dyDescent="0.2">
      <c r="A74" s="45">
        <v>66</v>
      </c>
      <c r="B74" s="9" t="s">
        <v>130</v>
      </c>
      <c r="C74" s="10" t="s">
        <v>131</v>
      </c>
      <c r="D74" s="110">
        <f t="shared" ref="D74:D137" si="3">SUM(E74:I74)</f>
        <v>0</v>
      </c>
      <c r="E74" s="110">
        <v>0</v>
      </c>
      <c r="F74" s="110"/>
      <c r="G74" s="110"/>
      <c r="H74" s="110"/>
      <c r="I74" s="110"/>
    </row>
    <row r="75" spans="1:9" ht="24" x14ac:dyDescent="0.2">
      <c r="A75" s="45">
        <v>67</v>
      </c>
      <c r="B75" s="6" t="s">
        <v>132</v>
      </c>
      <c r="C75" s="10" t="s">
        <v>133</v>
      </c>
      <c r="D75" s="110">
        <f t="shared" si="3"/>
        <v>0</v>
      </c>
      <c r="E75" s="110">
        <v>0</v>
      </c>
      <c r="F75" s="110"/>
      <c r="G75" s="110"/>
      <c r="H75" s="110"/>
      <c r="I75" s="110"/>
    </row>
    <row r="76" spans="1:9" ht="24" x14ac:dyDescent="0.2">
      <c r="A76" s="45">
        <v>68</v>
      </c>
      <c r="B76" s="9" t="s">
        <v>134</v>
      </c>
      <c r="C76" s="10" t="s">
        <v>135</v>
      </c>
      <c r="D76" s="110">
        <f t="shared" si="3"/>
        <v>0</v>
      </c>
      <c r="E76" s="110">
        <v>0</v>
      </c>
      <c r="F76" s="110"/>
      <c r="G76" s="110"/>
      <c r="H76" s="110"/>
      <c r="I76" s="110"/>
    </row>
    <row r="77" spans="1:9" ht="24" x14ac:dyDescent="0.2">
      <c r="A77" s="45">
        <v>69</v>
      </c>
      <c r="B77" s="9" t="s">
        <v>136</v>
      </c>
      <c r="C77" s="10" t="s">
        <v>137</v>
      </c>
      <c r="D77" s="110">
        <f t="shared" si="3"/>
        <v>0</v>
      </c>
      <c r="E77" s="110">
        <v>0</v>
      </c>
      <c r="F77" s="110"/>
      <c r="G77" s="110"/>
      <c r="H77" s="110"/>
      <c r="I77" s="110"/>
    </row>
    <row r="78" spans="1:9" ht="24" x14ac:dyDescent="0.2">
      <c r="A78" s="45">
        <v>70</v>
      </c>
      <c r="B78" s="6" t="s">
        <v>138</v>
      </c>
      <c r="C78" s="10" t="s">
        <v>139</v>
      </c>
      <c r="D78" s="110">
        <f t="shared" si="3"/>
        <v>0</v>
      </c>
      <c r="E78" s="110">
        <v>0</v>
      </c>
      <c r="F78" s="110"/>
      <c r="G78" s="110"/>
      <c r="H78" s="110"/>
      <c r="I78" s="110"/>
    </row>
    <row r="79" spans="1:9" ht="24" x14ac:dyDescent="0.2">
      <c r="A79" s="45">
        <v>71</v>
      </c>
      <c r="B79" s="6" t="s">
        <v>140</v>
      </c>
      <c r="C79" s="10" t="s">
        <v>141</v>
      </c>
      <c r="D79" s="110">
        <f t="shared" si="3"/>
        <v>0</v>
      </c>
      <c r="E79" s="110">
        <v>0</v>
      </c>
      <c r="F79" s="110"/>
      <c r="G79" s="110"/>
      <c r="H79" s="110"/>
      <c r="I79" s="110"/>
    </row>
    <row r="80" spans="1:9" ht="24" x14ac:dyDescent="0.2">
      <c r="A80" s="45">
        <v>72</v>
      </c>
      <c r="B80" s="6" t="s">
        <v>142</v>
      </c>
      <c r="C80" s="10" t="s">
        <v>143</v>
      </c>
      <c r="D80" s="110">
        <f t="shared" si="3"/>
        <v>0</v>
      </c>
      <c r="E80" s="110">
        <v>0</v>
      </c>
      <c r="F80" s="110"/>
      <c r="G80" s="110"/>
      <c r="H80" s="110"/>
      <c r="I80" s="110"/>
    </row>
    <row r="81" spans="1:9" x14ac:dyDescent="0.2">
      <c r="A81" s="45">
        <v>73</v>
      </c>
      <c r="B81" s="66" t="s">
        <v>144</v>
      </c>
      <c r="C81" s="10" t="s">
        <v>145</v>
      </c>
      <c r="D81" s="110">
        <f t="shared" si="3"/>
        <v>459289956</v>
      </c>
      <c r="E81" s="110">
        <v>185261726</v>
      </c>
      <c r="F81" s="110">
        <v>133409</v>
      </c>
      <c r="G81" s="110">
        <v>0</v>
      </c>
      <c r="H81" s="110">
        <v>273894821</v>
      </c>
      <c r="I81" s="110">
        <v>0</v>
      </c>
    </row>
    <row r="82" spans="1:9" x14ac:dyDescent="0.2">
      <c r="A82" s="45">
        <v>74</v>
      </c>
      <c r="B82" s="6" t="s">
        <v>146</v>
      </c>
      <c r="C82" s="10" t="s">
        <v>147</v>
      </c>
      <c r="D82" s="110">
        <f t="shared" si="3"/>
        <v>85384542</v>
      </c>
      <c r="E82" s="110">
        <v>65587599</v>
      </c>
      <c r="F82" s="110">
        <v>0</v>
      </c>
      <c r="G82" s="110">
        <v>19796943</v>
      </c>
      <c r="H82" s="110">
        <v>0</v>
      </c>
      <c r="I82" s="110"/>
    </row>
    <row r="83" spans="1:9" x14ac:dyDescent="0.2">
      <c r="A83" s="45">
        <v>75</v>
      </c>
      <c r="B83" s="66" t="s">
        <v>148</v>
      </c>
      <c r="C83" s="10" t="s">
        <v>149</v>
      </c>
      <c r="D83" s="110">
        <f t="shared" si="3"/>
        <v>674731068</v>
      </c>
      <c r="E83" s="110">
        <v>525525706</v>
      </c>
      <c r="F83" s="110">
        <v>0</v>
      </c>
      <c r="G83" s="110">
        <v>27444577</v>
      </c>
      <c r="H83" s="110">
        <v>107251989</v>
      </c>
      <c r="I83" s="110">
        <v>14508796</v>
      </c>
    </row>
    <row r="84" spans="1:9" x14ac:dyDescent="0.2">
      <c r="A84" s="45">
        <v>76</v>
      </c>
      <c r="B84" s="11" t="s">
        <v>150</v>
      </c>
      <c r="C84" s="12" t="s">
        <v>151</v>
      </c>
      <c r="D84" s="110">
        <f t="shared" si="3"/>
        <v>19113807</v>
      </c>
      <c r="E84" s="110">
        <v>19113807</v>
      </c>
      <c r="F84" s="110">
        <v>0</v>
      </c>
      <c r="G84" s="110">
        <v>0</v>
      </c>
      <c r="H84" s="110">
        <v>0</v>
      </c>
      <c r="I84" s="110"/>
    </row>
    <row r="85" spans="1:9" x14ac:dyDescent="0.2">
      <c r="A85" s="45">
        <v>77</v>
      </c>
      <c r="B85" s="6" t="s">
        <v>152</v>
      </c>
      <c r="C85" s="10" t="s">
        <v>153</v>
      </c>
      <c r="D85" s="110">
        <f t="shared" si="3"/>
        <v>552953705</v>
      </c>
      <c r="E85" s="110">
        <v>373464065</v>
      </c>
      <c r="F85" s="110">
        <v>73267220</v>
      </c>
      <c r="G85" s="110">
        <v>21194526</v>
      </c>
      <c r="H85" s="110">
        <v>31501595</v>
      </c>
      <c r="I85" s="110">
        <v>53526299</v>
      </c>
    </row>
    <row r="86" spans="1:9" x14ac:dyDescent="0.2">
      <c r="A86" s="45">
        <v>78</v>
      </c>
      <c r="B86" s="11" t="s">
        <v>154</v>
      </c>
      <c r="C86" s="12" t="s">
        <v>155</v>
      </c>
      <c r="D86" s="110">
        <f t="shared" si="3"/>
        <v>536127368</v>
      </c>
      <c r="E86" s="110">
        <v>293913218</v>
      </c>
      <c r="F86" s="110">
        <v>36836</v>
      </c>
      <c r="G86" s="110">
        <v>142107830</v>
      </c>
      <c r="H86" s="110">
        <v>19178151</v>
      </c>
      <c r="I86" s="110">
        <v>80891333</v>
      </c>
    </row>
    <row r="87" spans="1:9" x14ac:dyDescent="0.2">
      <c r="A87" s="45">
        <v>79</v>
      </c>
      <c r="B87" s="6" t="s">
        <v>156</v>
      </c>
      <c r="C87" s="10" t="s">
        <v>157</v>
      </c>
      <c r="D87" s="110">
        <f t="shared" si="3"/>
        <v>1279046794</v>
      </c>
      <c r="E87" s="110">
        <v>261973230</v>
      </c>
      <c r="F87" s="110">
        <v>0</v>
      </c>
      <c r="G87" s="110">
        <v>59451389</v>
      </c>
      <c r="H87" s="110">
        <v>695606150</v>
      </c>
      <c r="I87" s="110">
        <v>262016025</v>
      </c>
    </row>
    <row r="88" spans="1:9" x14ac:dyDescent="0.2">
      <c r="A88" s="45">
        <v>80</v>
      </c>
      <c r="B88" s="11" t="s">
        <v>158</v>
      </c>
      <c r="C88" s="12" t="s">
        <v>159</v>
      </c>
      <c r="D88" s="110">
        <f t="shared" si="3"/>
        <v>281170288</v>
      </c>
      <c r="E88" s="110">
        <v>250060508</v>
      </c>
      <c r="F88" s="110">
        <v>0</v>
      </c>
      <c r="G88" s="110">
        <v>0</v>
      </c>
      <c r="H88" s="110">
        <v>0</v>
      </c>
      <c r="I88" s="110">
        <v>31109780</v>
      </c>
    </row>
    <row r="89" spans="1:9" x14ac:dyDescent="0.2">
      <c r="A89" s="45">
        <v>81</v>
      </c>
      <c r="B89" s="9" t="s">
        <v>160</v>
      </c>
      <c r="C89" s="10" t="s">
        <v>161</v>
      </c>
      <c r="D89" s="110">
        <f t="shared" si="3"/>
        <v>0</v>
      </c>
      <c r="E89" s="110"/>
      <c r="F89" s="110"/>
      <c r="G89" s="110"/>
      <c r="H89" s="110"/>
      <c r="I89" s="110"/>
    </row>
    <row r="90" spans="1:9" x14ac:dyDescent="0.2">
      <c r="A90" s="45">
        <v>82</v>
      </c>
      <c r="B90" s="66" t="s">
        <v>162</v>
      </c>
      <c r="C90" s="10" t="s">
        <v>163</v>
      </c>
      <c r="D90" s="110">
        <f t="shared" si="3"/>
        <v>0</v>
      </c>
      <c r="E90" s="110">
        <v>0</v>
      </c>
      <c r="F90" s="110">
        <v>0</v>
      </c>
      <c r="G90" s="110">
        <v>0</v>
      </c>
      <c r="H90" s="110">
        <v>0</v>
      </c>
      <c r="I90" s="110"/>
    </row>
    <row r="91" spans="1:9" ht="24" x14ac:dyDescent="0.2">
      <c r="A91" s="45">
        <v>83</v>
      </c>
      <c r="B91" s="9" t="s">
        <v>164</v>
      </c>
      <c r="C91" s="7" t="s">
        <v>165</v>
      </c>
      <c r="D91" s="110">
        <f t="shared" si="3"/>
        <v>0</v>
      </c>
      <c r="E91" s="110">
        <v>0</v>
      </c>
      <c r="F91" s="110"/>
      <c r="G91" s="110"/>
      <c r="H91" s="110"/>
      <c r="I91" s="110"/>
    </row>
    <row r="92" spans="1:9" x14ac:dyDescent="0.2">
      <c r="A92" s="45">
        <v>84</v>
      </c>
      <c r="B92" s="9" t="s">
        <v>166</v>
      </c>
      <c r="C92" s="12" t="s">
        <v>167</v>
      </c>
      <c r="D92" s="110">
        <f t="shared" si="3"/>
        <v>0</v>
      </c>
      <c r="E92" s="110">
        <v>0</v>
      </c>
      <c r="F92" s="110"/>
      <c r="G92" s="110"/>
      <c r="H92" s="110"/>
      <c r="I92" s="110"/>
    </row>
    <row r="93" spans="1:9" x14ac:dyDescent="0.2">
      <c r="A93" s="45">
        <v>85</v>
      </c>
      <c r="B93" s="66" t="s">
        <v>168</v>
      </c>
      <c r="C93" s="10" t="s">
        <v>169</v>
      </c>
      <c r="D93" s="110">
        <f t="shared" si="3"/>
        <v>183342585</v>
      </c>
      <c r="E93" s="110">
        <v>167217706</v>
      </c>
      <c r="F93" s="110">
        <v>26095</v>
      </c>
      <c r="G93" s="110">
        <v>16098784</v>
      </c>
      <c r="H93" s="110">
        <v>0</v>
      </c>
      <c r="I93" s="110"/>
    </row>
    <row r="94" spans="1:9" x14ac:dyDescent="0.2">
      <c r="A94" s="45">
        <v>86</v>
      </c>
      <c r="B94" s="9" t="s">
        <v>170</v>
      </c>
      <c r="C94" s="7" t="s">
        <v>171</v>
      </c>
      <c r="D94" s="110">
        <f t="shared" si="3"/>
        <v>29973784</v>
      </c>
      <c r="E94" s="110">
        <v>29973784</v>
      </c>
      <c r="F94" s="110">
        <v>0</v>
      </c>
      <c r="G94" s="110">
        <v>0</v>
      </c>
      <c r="H94" s="110">
        <v>0</v>
      </c>
      <c r="I94" s="110"/>
    </row>
    <row r="95" spans="1:9" x14ac:dyDescent="0.2">
      <c r="A95" s="45">
        <v>87</v>
      </c>
      <c r="B95" s="66" t="s">
        <v>172</v>
      </c>
      <c r="C95" s="10" t="s">
        <v>173</v>
      </c>
      <c r="D95" s="110">
        <f t="shared" si="3"/>
        <v>29693592</v>
      </c>
      <c r="E95" s="110">
        <v>29693592</v>
      </c>
      <c r="F95" s="110">
        <v>0</v>
      </c>
      <c r="G95" s="110">
        <v>0</v>
      </c>
      <c r="H95" s="110">
        <v>0</v>
      </c>
      <c r="I95" s="110"/>
    </row>
    <row r="96" spans="1:9" x14ac:dyDescent="0.2">
      <c r="A96" s="45">
        <v>88</v>
      </c>
      <c r="B96" s="66" t="s">
        <v>174</v>
      </c>
      <c r="C96" s="10" t="s">
        <v>175</v>
      </c>
      <c r="D96" s="110">
        <f t="shared" si="3"/>
        <v>82788446</v>
      </c>
      <c r="E96" s="110">
        <v>82788446</v>
      </c>
      <c r="F96" s="110">
        <v>0</v>
      </c>
      <c r="G96" s="110">
        <v>0</v>
      </c>
      <c r="H96" s="110">
        <v>0</v>
      </c>
      <c r="I96" s="110"/>
    </row>
    <row r="97" spans="1:9" ht="13.5" customHeight="1" x14ac:dyDescent="0.2">
      <c r="A97" s="45">
        <v>89</v>
      </c>
      <c r="B97" s="9" t="s">
        <v>176</v>
      </c>
      <c r="C97" s="12" t="s">
        <v>177</v>
      </c>
      <c r="D97" s="110">
        <f t="shared" si="3"/>
        <v>41423328</v>
      </c>
      <c r="E97" s="110">
        <v>41423328</v>
      </c>
      <c r="F97" s="110">
        <v>0</v>
      </c>
      <c r="G97" s="110">
        <v>0</v>
      </c>
      <c r="H97" s="110">
        <v>0</v>
      </c>
      <c r="I97" s="110"/>
    </row>
    <row r="98" spans="1:9" ht="14.25" customHeight="1" x14ac:dyDescent="0.2">
      <c r="A98" s="45">
        <v>90</v>
      </c>
      <c r="B98" s="9" t="s">
        <v>178</v>
      </c>
      <c r="C98" s="7" t="s">
        <v>179</v>
      </c>
      <c r="D98" s="110">
        <f t="shared" si="3"/>
        <v>66973780</v>
      </c>
      <c r="E98" s="110">
        <v>66954920</v>
      </c>
      <c r="F98" s="110">
        <v>18860</v>
      </c>
      <c r="G98" s="110">
        <v>0</v>
      </c>
      <c r="H98" s="110">
        <v>0</v>
      </c>
      <c r="I98" s="110"/>
    </row>
    <row r="99" spans="1:9" x14ac:dyDescent="0.2">
      <c r="A99" s="45">
        <v>91</v>
      </c>
      <c r="B99" s="6" t="s">
        <v>180</v>
      </c>
      <c r="C99" s="7" t="s">
        <v>181</v>
      </c>
      <c r="D99" s="110">
        <f t="shared" si="3"/>
        <v>56416892</v>
      </c>
      <c r="E99" s="110">
        <v>56416892</v>
      </c>
      <c r="F99" s="110">
        <v>0</v>
      </c>
      <c r="G99" s="110">
        <v>0</v>
      </c>
      <c r="H99" s="110">
        <v>0</v>
      </c>
      <c r="I99" s="110"/>
    </row>
    <row r="100" spans="1:9" x14ac:dyDescent="0.2">
      <c r="A100" s="45">
        <v>92</v>
      </c>
      <c r="B100" s="6" t="s">
        <v>182</v>
      </c>
      <c r="C100" s="7" t="s">
        <v>183</v>
      </c>
      <c r="D100" s="110">
        <f t="shared" si="3"/>
        <v>81782761</v>
      </c>
      <c r="E100" s="110">
        <v>81746462</v>
      </c>
      <c r="F100" s="110">
        <v>36299</v>
      </c>
      <c r="G100" s="110">
        <v>0</v>
      </c>
      <c r="H100" s="110">
        <v>0</v>
      </c>
      <c r="I100" s="110"/>
    </row>
    <row r="101" spans="1:9" x14ac:dyDescent="0.2">
      <c r="A101" s="45">
        <v>93</v>
      </c>
      <c r="B101" s="66" t="s">
        <v>184</v>
      </c>
      <c r="C101" s="10" t="s">
        <v>185</v>
      </c>
      <c r="D101" s="110">
        <f t="shared" si="3"/>
        <v>25451260</v>
      </c>
      <c r="E101" s="110">
        <v>25451260</v>
      </c>
      <c r="F101" s="110">
        <v>0</v>
      </c>
      <c r="G101" s="110">
        <v>0</v>
      </c>
      <c r="H101" s="110">
        <v>0</v>
      </c>
      <c r="I101" s="110"/>
    </row>
    <row r="102" spans="1:9" x14ac:dyDescent="0.2">
      <c r="A102" s="45">
        <v>94</v>
      </c>
      <c r="B102" s="11" t="s">
        <v>186</v>
      </c>
      <c r="C102" s="12" t="s">
        <v>187</v>
      </c>
      <c r="D102" s="110">
        <f t="shared" si="3"/>
        <v>38310382</v>
      </c>
      <c r="E102" s="110">
        <v>38310382</v>
      </c>
      <c r="F102" s="110">
        <v>0</v>
      </c>
      <c r="G102" s="110">
        <v>0</v>
      </c>
      <c r="H102" s="110">
        <v>0</v>
      </c>
      <c r="I102" s="110"/>
    </row>
    <row r="103" spans="1:9" x14ac:dyDescent="0.2">
      <c r="A103" s="45">
        <v>95</v>
      </c>
      <c r="B103" s="6" t="s">
        <v>188</v>
      </c>
      <c r="C103" s="7" t="s">
        <v>189</v>
      </c>
      <c r="D103" s="110">
        <f t="shared" si="3"/>
        <v>70701583</v>
      </c>
      <c r="E103" s="110">
        <v>70637888</v>
      </c>
      <c r="F103" s="110">
        <v>63695</v>
      </c>
      <c r="G103" s="110">
        <v>0</v>
      </c>
      <c r="H103" s="110">
        <v>0</v>
      </c>
      <c r="I103" s="110"/>
    </row>
    <row r="104" spans="1:9" x14ac:dyDescent="0.2">
      <c r="A104" s="45">
        <v>96</v>
      </c>
      <c r="B104" s="9" t="s">
        <v>190</v>
      </c>
      <c r="C104" s="7" t="s">
        <v>191</v>
      </c>
      <c r="D104" s="110">
        <f t="shared" si="3"/>
        <v>199396262</v>
      </c>
      <c r="E104" s="110">
        <v>109106908</v>
      </c>
      <c r="F104" s="110">
        <v>3134707</v>
      </c>
      <c r="G104" s="110">
        <v>10354941</v>
      </c>
      <c r="H104" s="110">
        <v>29087207</v>
      </c>
      <c r="I104" s="110">
        <v>47712499</v>
      </c>
    </row>
    <row r="105" spans="1:9" x14ac:dyDescent="0.2">
      <c r="A105" s="45">
        <v>97</v>
      </c>
      <c r="B105" s="66" t="s">
        <v>192</v>
      </c>
      <c r="C105" s="10" t="s">
        <v>193</v>
      </c>
      <c r="D105" s="110">
        <f t="shared" si="3"/>
        <v>30880433</v>
      </c>
      <c r="E105" s="110">
        <v>30880433</v>
      </c>
      <c r="F105" s="110">
        <v>0</v>
      </c>
      <c r="G105" s="110">
        <v>0</v>
      </c>
      <c r="H105" s="110">
        <v>0</v>
      </c>
      <c r="I105" s="110"/>
    </row>
    <row r="106" spans="1:9" x14ac:dyDescent="0.2">
      <c r="A106" s="45">
        <v>98</v>
      </c>
      <c r="B106" s="66" t="s">
        <v>194</v>
      </c>
      <c r="C106" s="10" t="s">
        <v>195</v>
      </c>
      <c r="D106" s="110">
        <f t="shared" si="3"/>
        <v>46120058</v>
      </c>
      <c r="E106" s="110">
        <v>46120058</v>
      </c>
      <c r="F106" s="110">
        <v>0</v>
      </c>
      <c r="G106" s="110">
        <v>0</v>
      </c>
      <c r="H106" s="110">
        <v>0</v>
      </c>
      <c r="I106" s="110"/>
    </row>
    <row r="107" spans="1:9" x14ac:dyDescent="0.2">
      <c r="A107" s="45">
        <v>99</v>
      </c>
      <c r="B107" s="6" t="s">
        <v>196</v>
      </c>
      <c r="C107" s="7" t="s">
        <v>197</v>
      </c>
      <c r="D107" s="110">
        <f t="shared" si="3"/>
        <v>82011011</v>
      </c>
      <c r="E107" s="110">
        <v>82011011</v>
      </c>
      <c r="F107" s="110">
        <v>0</v>
      </c>
      <c r="G107" s="110">
        <v>0</v>
      </c>
      <c r="H107" s="110">
        <v>0</v>
      </c>
      <c r="I107" s="110"/>
    </row>
    <row r="108" spans="1:9" x14ac:dyDescent="0.2">
      <c r="A108" s="45">
        <v>100</v>
      </c>
      <c r="B108" s="9" t="s">
        <v>198</v>
      </c>
      <c r="C108" s="7" t="s">
        <v>199</v>
      </c>
      <c r="D108" s="110">
        <f t="shared" si="3"/>
        <v>33938243</v>
      </c>
      <c r="E108" s="110">
        <v>33905091</v>
      </c>
      <c r="F108" s="110">
        <v>33152</v>
      </c>
      <c r="G108" s="110">
        <v>0</v>
      </c>
      <c r="H108" s="110">
        <v>0</v>
      </c>
      <c r="I108" s="110"/>
    </row>
    <row r="109" spans="1:9" x14ac:dyDescent="0.2">
      <c r="A109" s="45">
        <v>101</v>
      </c>
      <c r="B109" s="6" t="s">
        <v>200</v>
      </c>
      <c r="C109" s="10" t="s">
        <v>201</v>
      </c>
      <c r="D109" s="110">
        <f t="shared" si="3"/>
        <v>0</v>
      </c>
      <c r="E109" s="110">
        <v>0</v>
      </c>
      <c r="F109" s="110"/>
      <c r="G109" s="110"/>
      <c r="H109" s="110"/>
      <c r="I109" s="110"/>
    </row>
    <row r="110" spans="1:9" x14ac:dyDescent="0.2">
      <c r="A110" s="45">
        <v>102</v>
      </c>
      <c r="B110" s="6" t="s">
        <v>202</v>
      </c>
      <c r="C110" s="7" t="s">
        <v>203</v>
      </c>
      <c r="D110" s="110">
        <f t="shared" si="3"/>
        <v>0</v>
      </c>
      <c r="E110" s="110">
        <v>0</v>
      </c>
      <c r="F110" s="110"/>
      <c r="G110" s="110"/>
      <c r="H110" s="110"/>
      <c r="I110" s="110"/>
    </row>
    <row r="111" spans="1:9" x14ac:dyDescent="0.2">
      <c r="A111" s="45">
        <v>103</v>
      </c>
      <c r="B111" s="66" t="s">
        <v>204</v>
      </c>
      <c r="C111" s="10" t="s">
        <v>205</v>
      </c>
      <c r="D111" s="110">
        <f t="shared" si="3"/>
        <v>0</v>
      </c>
      <c r="E111" s="110">
        <v>0</v>
      </c>
      <c r="F111" s="110"/>
      <c r="G111" s="110"/>
      <c r="H111" s="110"/>
      <c r="I111" s="110"/>
    </row>
    <row r="112" spans="1:9" x14ac:dyDescent="0.2">
      <c r="A112" s="45">
        <v>104</v>
      </c>
      <c r="B112" s="66" t="s">
        <v>206</v>
      </c>
      <c r="C112" s="10" t="s">
        <v>207</v>
      </c>
      <c r="D112" s="110">
        <f t="shared" si="3"/>
        <v>0</v>
      </c>
      <c r="E112" s="110">
        <v>0</v>
      </c>
      <c r="F112" s="110"/>
      <c r="G112" s="110"/>
      <c r="H112" s="110"/>
      <c r="I112" s="110"/>
    </row>
    <row r="113" spans="1:9" x14ac:dyDescent="0.2">
      <c r="A113" s="45">
        <v>105</v>
      </c>
      <c r="B113" s="66" t="s">
        <v>208</v>
      </c>
      <c r="C113" s="10" t="s">
        <v>209</v>
      </c>
      <c r="D113" s="110">
        <f t="shared" si="3"/>
        <v>0</v>
      </c>
      <c r="E113" s="110">
        <v>0</v>
      </c>
      <c r="F113" s="110"/>
      <c r="G113" s="110"/>
      <c r="H113" s="110"/>
      <c r="I113" s="110"/>
    </row>
    <row r="114" spans="1:9" x14ac:dyDescent="0.2">
      <c r="A114" s="45">
        <v>106</v>
      </c>
      <c r="B114" s="66" t="s">
        <v>210</v>
      </c>
      <c r="C114" s="10" t="s">
        <v>211</v>
      </c>
      <c r="D114" s="110">
        <f t="shared" si="3"/>
        <v>0</v>
      </c>
      <c r="E114" s="110">
        <v>0</v>
      </c>
      <c r="F114" s="110"/>
      <c r="G114" s="110"/>
      <c r="H114" s="110"/>
      <c r="I114" s="110"/>
    </row>
    <row r="115" spans="1:9" x14ac:dyDescent="0.2">
      <c r="A115" s="45">
        <v>107</v>
      </c>
      <c r="B115" s="66" t="s">
        <v>212</v>
      </c>
      <c r="C115" s="10" t="s">
        <v>213</v>
      </c>
      <c r="D115" s="110">
        <f t="shared" si="3"/>
        <v>0</v>
      </c>
      <c r="E115" s="110">
        <v>0</v>
      </c>
      <c r="F115" s="110"/>
      <c r="G115" s="110"/>
      <c r="H115" s="110"/>
      <c r="I115" s="110"/>
    </row>
    <row r="116" spans="1:9" x14ac:dyDescent="0.2">
      <c r="A116" s="45">
        <v>108</v>
      </c>
      <c r="B116" s="66" t="s">
        <v>214</v>
      </c>
      <c r="C116" s="10" t="s">
        <v>215</v>
      </c>
      <c r="D116" s="110">
        <f t="shared" si="3"/>
        <v>0</v>
      </c>
      <c r="E116" s="110">
        <v>0</v>
      </c>
      <c r="F116" s="110"/>
      <c r="G116" s="110"/>
      <c r="H116" s="110"/>
      <c r="I116" s="110"/>
    </row>
    <row r="117" spans="1:9" ht="12" customHeight="1" x14ac:dyDescent="0.2">
      <c r="A117" s="45">
        <v>109</v>
      </c>
      <c r="B117" s="15" t="s">
        <v>216</v>
      </c>
      <c r="C117" s="16" t="s">
        <v>217</v>
      </c>
      <c r="D117" s="110">
        <f t="shared" si="3"/>
        <v>0</v>
      </c>
      <c r="E117" s="110">
        <v>0</v>
      </c>
      <c r="F117" s="110"/>
      <c r="G117" s="110"/>
      <c r="H117" s="110"/>
      <c r="I117" s="110"/>
    </row>
    <row r="118" spans="1:9" x14ac:dyDescent="0.2">
      <c r="A118" s="45">
        <v>110</v>
      </c>
      <c r="B118" s="15" t="s">
        <v>389</v>
      </c>
      <c r="C118" s="16" t="s">
        <v>321</v>
      </c>
      <c r="D118" s="110">
        <f t="shared" si="3"/>
        <v>0</v>
      </c>
      <c r="E118" s="110"/>
      <c r="F118" s="110"/>
      <c r="G118" s="110"/>
      <c r="H118" s="110"/>
      <c r="I118" s="110"/>
    </row>
    <row r="119" spans="1:9" x14ac:dyDescent="0.2">
      <c r="A119" s="45">
        <v>111</v>
      </c>
      <c r="B119" s="9" t="s">
        <v>218</v>
      </c>
      <c r="C119" s="7" t="s">
        <v>219</v>
      </c>
      <c r="D119" s="110">
        <f t="shared" si="3"/>
        <v>226343590</v>
      </c>
      <c r="E119" s="110">
        <v>5866526</v>
      </c>
      <c r="F119" s="110">
        <v>179381199</v>
      </c>
      <c r="G119" s="110">
        <v>0</v>
      </c>
      <c r="H119" s="110">
        <v>0</v>
      </c>
      <c r="I119" s="110">
        <v>41095865</v>
      </c>
    </row>
    <row r="120" spans="1:9" x14ac:dyDescent="0.2">
      <c r="A120" s="45">
        <v>112</v>
      </c>
      <c r="B120" s="66" t="s">
        <v>220</v>
      </c>
      <c r="C120" s="10" t="s">
        <v>221</v>
      </c>
      <c r="D120" s="110">
        <f t="shared" si="3"/>
        <v>0</v>
      </c>
      <c r="E120" s="110">
        <v>0</v>
      </c>
      <c r="F120" s="110">
        <v>0</v>
      </c>
      <c r="G120" s="110">
        <v>0</v>
      </c>
      <c r="H120" s="110">
        <v>0</v>
      </c>
      <c r="I120" s="110"/>
    </row>
    <row r="121" spans="1:9" x14ac:dyDescent="0.2">
      <c r="A121" s="45">
        <v>113</v>
      </c>
      <c r="B121" s="6" t="s">
        <v>222</v>
      </c>
      <c r="C121" s="17" t="s">
        <v>223</v>
      </c>
      <c r="D121" s="110">
        <f t="shared" si="3"/>
        <v>0</v>
      </c>
      <c r="E121" s="110">
        <v>0</v>
      </c>
      <c r="F121" s="110"/>
      <c r="G121" s="110"/>
      <c r="H121" s="110"/>
      <c r="I121" s="110"/>
    </row>
    <row r="122" spans="1:9" ht="24" x14ac:dyDescent="0.2">
      <c r="A122" s="45">
        <v>114</v>
      </c>
      <c r="B122" s="66" t="s">
        <v>224</v>
      </c>
      <c r="C122" s="10" t="s">
        <v>225</v>
      </c>
      <c r="D122" s="110">
        <f t="shared" si="3"/>
        <v>0</v>
      </c>
      <c r="E122" s="110">
        <v>0</v>
      </c>
      <c r="F122" s="110"/>
      <c r="G122" s="110"/>
      <c r="H122" s="110"/>
      <c r="I122" s="110"/>
    </row>
    <row r="123" spans="1:9" ht="13.5" customHeight="1" x14ac:dyDescent="0.2">
      <c r="A123" s="45">
        <v>115</v>
      </c>
      <c r="B123" s="66" t="s">
        <v>226</v>
      </c>
      <c r="C123" s="10" t="s">
        <v>227</v>
      </c>
      <c r="D123" s="110">
        <f t="shared" si="3"/>
        <v>0</v>
      </c>
      <c r="E123" s="110">
        <v>0</v>
      </c>
      <c r="F123" s="110"/>
      <c r="G123" s="110"/>
      <c r="H123" s="110"/>
      <c r="I123" s="110"/>
    </row>
    <row r="124" spans="1:9" x14ac:dyDescent="0.2">
      <c r="A124" s="45">
        <v>116</v>
      </c>
      <c r="B124" s="9" t="s">
        <v>228</v>
      </c>
      <c r="C124" s="10" t="s">
        <v>229</v>
      </c>
      <c r="D124" s="110">
        <f t="shared" si="3"/>
        <v>0</v>
      </c>
      <c r="E124" s="110">
        <v>0</v>
      </c>
      <c r="F124" s="110"/>
      <c r="G124" s="110"/>
      <c r="H124" s="110"/>
      <c r="I124" s="110"/>
    </row>
    <row r="125" spans="1:9" ht="14.25" customHeight="1" x14ac:dyDescent="0.2">
      <c r="A125" s="45">
        <v>117</v>
      </c>
      <c r="B125" s="9" t="s">
        <v>230</v>
      </c>
      <c r="C125" s="10" t="s">
        <v>231</v>
      </c>
      <c r="D125" s="110">
        <f t="shared" si="3"/>
        <v>0</v>
      </c>
      <c r="E125" s="110">
        <v>0</v>
      </c>
      <c r="F125" s="110"/>
      <c r="G125" s="110"/>
      <c r="H125" s="110"/>
      <c r="I125" s="110"/>
    </row>
    <row r="126" spans="1:9" x14ac:dyDescent="0.2">
      <c r="A126" s="45">
        <v>118</v>
      </c>
      <c r="B126" s="9" t="s">
        <v>232</v>
      </c>
      <c r="C126" s="10" t="s">
        <v>233</v>
      </c>
      <c r="D126" s="110">
        <f t="shared" si="3"/>
        <v>0</v>
      </c>
      <c r="E126" s="110">
        <v>0</v>
      </c>
      <c r="F126" s="110"/>
      <c r="G126" s="110"/>
      <c r="H126" s="110"/>
      <c r="I126" s="110"/>
    </row>
    <row r="127" spans="1:9" ht="12.75" customHeight="1" x14ac:dyDescent="0.2">
      <c r="A127" s="45">
        <v>119</v>
      </c>
      <c r="B127" s="6" t="s">
        <v>234</v>
      </c>
      <c r="C127" s="7" t="s">
        <v>235</v>
      </c>
      <c r="D127" s="110">
        <f t="shared" si="3"/>
        <v>0</v>
      </c>
      <c r="E127" s="110">
        <v>0</v>
      </c>
      <c r="F127" s="110"/>
      <c r="G127" s="110"/>
      <c r="H127" s="110"/>
      <c r="I127" s="110"/>
    </row>
    <row r="128" spans="1:9" x14ac:dyDescent="0.2">
      <c r="A128" s="45">
        <v>120</v>
      </c>
      <c r="B128" s="9" t="s">
        <v>236</v>
      </c>
      <c r="C128" s="7" t="s">
        <v>237</v>
      </c>
      <c r="D128" s="110">
        <f t="shared" si="3"/>
        <v>0</v>
      </c>
      <c r="E128" s="110">
        <v>0</v>
      </c>
      <c r="F128" s="110"/>
      <c r="G128" s="110"/>
      <c r="H128" s="110"/>
      <c r="I128" s="110"/>
    </row>
    <row r="129" spans="1:9" x14ac:dyDescent="0.2">
      <c r="A129" s="45">
        <v>121</v>
      </c>
      <c r="B129" s="66" t="s">
        <v>238</v>
      </c>
      <c r="C129" s="10" t="s">
        <v>239</v>
      </c>
      <c r="D129" s="110">
        <f>SUM(E129:I129)</f>
        <v>0</v>
      </c>
      <c r="E129" s="110">
        <v>0</v>
      </c>
      <c r="F129" s="110"/>
      <c r="G129" s="110"/>
      <c r="H129" s="110"/>
      <c r="I129" s="110"/>
    </row>
    <row r="130" spans="1:9" x14ac:dyDescent="0.2">
      <c r="A130" s="45">
        <v>122</v>
      </c>
      <c r="B130" s="66" t="s">
        <v>240</v>
      </c>
      <c r="C130" s="10" t="s">
        <v>241</v>
      </c>
      <c r="D130" s="110">
        <f t="shared" si="3"/>
        <v>0</v>
      </c>
      <c r="E130" s="110">
        <v>0</v>
      </c>
      <c r="F130" s="110"/>
      <c r="G130" s="110"/>
      <c r="H130" s="110"/>
      <c r="I130" s="110"/>
    </row>
    <row r="131" spans="1:9" x14ac:dyDescent="0.2">
      <c r="A131" s="45">
        <v>123</v>
      </c>
      <c r="B131" s="66" t="s">
        <v>242</v>
      </c>
      <c r="C131" s="10" t="s">
        <v>322</v>
      </c>
      <c r="D131" s="110">
        <f t="shared" si="3"/>
        <v>1828163421</v>
      </c>
      <c r="E131" s="110">
        <v>1092269111</v>
      </c>
      <c r="F131" s="110">
        <v>176977035</v>
      </c>
      <c r="G131" s="110">
        <v>42584843</v>
      </c>
      <c r="H131" s="110">
        <v>0</v>
      </c>
      <c r="I131" s="110">
        <v>516332432</v>
      </c>
    </row>
    <row r="132" spans="1:9" x14ac:dyDescent="0.2">
      <c r="A132" s="45">
        <v>124</v>
      </c>
      <c r="B132" s="66" t="s">
        <v>243</v>
      </c>
      <c r="C132" s="10" t="s">
        <v>244</v>
      </c>
      <c r="D132" s="110">
        <f t="shared" si="3"/>
        <v>3358684585</v>
      </c>
      <c r="E132" s="110">
        <v>62487085</v>
      </c>
      <c r="F132" s="110">
        <v>3058810243</v>
      </c>
      <c r="G132" s="110">
        <v>0</v>
      </c>
      <c r="H132" s="110">
        <v>0</v>
      </c>
      <c r="I132" s="110">
        <v>237387257</v>
      </c>
    </row>
    <row r="133" spans="1:9" ht="26.25" customHeight="1" x14ac:dyDescent="0.2">
      <c r="A133" s="45">
        <v>125</v>
      </c>
      <c r="B133" s="66" t="s">
        <v>245</v>
      </c>
      <c r="C133" s="10" t="s">
        <v>246</v>
      </c>
      <c r="D133" s="110">
        <f t="shared" si="3"/>
        <v>1150391432</v>
      </c>
      <c r="E133" s="110">
        <v>374752714</v>
      </c>
      <c r="F133" s="110">
        <v>0</v>
      </c>
      <c r="G133" s="110">
        <v>22576478</v>
      </c>
      <c r="H133" s="110">
        <v>0</v>
      </c>
      <c r="I133" s="110">
        <v>753062240</v>
      </c>
    </row>
    <row r="134" spans="1:9" x14ac:dyDescent="0.2">
      <c r="A134" s="45">
        <v>126</v>
      </c>
      <c r="B134" s="6" t="s">
        <v>247</v>
      </c>
      <c r="C134" s="7" t="s">
        <v>248</v>
      </c>
      <c r="D134" s="110">
        <f t="shared" si="3"/>
        <v>877938259</v>
      </c>
      <c r="E134" s="110">
        <v>513780423</v>
      </c>
      <c r="F134" s="110">
        <v>141077950</v>
      </c>
      <c r="G134" s="110">
        <v>14342987</v>
      </c>
      <c r="H134" s="110">
        <v>0</v>
      </c>
      <c r="I134" s="110">
        <v>208736899</v>
      </c>
    </row>
    <row r="135" spans="1:9" x14ac:dyDescent="0.2">
      <c r="A135" s="45">
        <v>127</v>
      </c>
      <c r="B135" s="66" t="s">
        <v>249</v>
      </c>
      <c r="C135" s="10" t="s">
        <v>250</v>
      </c>
      <c r="D135" s="110">
        <f t="shared" si="3"/>
        <v>481852209</v>
      </c>
      <c r="E135" s="110">
        <v>343577729</v>
      </c>
      <c r="F135" s="110">
        <v>0</v>
      </c>
      <c r="G135" s="110">
        <v>0</v>
      </c>
      <c r="H135" s="110">
        <v>0</v>
      </c>
      <c r="I135" s="110">
        <v>138274480</v>
      </c>
    </row>
    <row r="136" spans="1:9" x14ac:dyDescent="0.2">
      <c r="A136" s="45">
        <v>128</v>
      </c>
      <c r="B136" s="6" t="s">
        <v>251</v>
      </c>
      <c r="C136" s="10" t="s">
        <v>323</v>
      </c>
      <c r="D136" s="110">
        <f t="shared" si="3"/>
        <v>197881021</v>
      </c>
      <c r="E136" s="110">
        <v>192369085</v>
      </c>
      <c r="F136" s="110">
        <v>0</v>
      </c>
      <c r="G136" s="110">
        <v>0</v>
      </c>
      <c r="H136" s="110">
        <v>0</v>
      </c>
      <c r="I136" s="110">
        <v>5511936</v>
      </c>
    </row>
    <row r="137" spans="1:9" ht="9.75" customHeight="1" x14ac:dyDescent="0.2">
      <c r="A137" s="45">
        <v>129</v>
      </c>
      <c r="B137" s="11" t="s">
        <v>252</v>
      </c>
      <c r="C137" s="12" t="s">
        <v>253</v>
      </c>
      <c r="D137" s="110">
        <f t="shared" si="3"/>
        <v>963167181</v>
      </c>
      <c r="E137" s="110">
        <v>716079486</v>
      </c>
      <c r="F137" s="110">
        <v>0</v>
      </c>
      <c r="G137" s="110">
        <v>0</v>
      </c>
      <c r="H137" s="110">
        <v>0</v>
      </c>
      <c r="I137" s="110">
        <v>247087695</v>
      </c>
    </row>
    <row r="138" spans="1:9" x14ac:dyDescent="0.2">
      <c r="A138" s="45">
        <v>130</v>
      </c>
      <c r="B138" s="66" t="s">
        <v>254</v>
      </c>
      <c r="C138" s="10" t="s">
        <v>255</v>
      </c>
      <c r="D138" s="110">
        <f t="shared" ref="D138:D145" si="4">SUM(E138:I138)</f>
        <v>0</v>
      </c>
      <c r="E138" s="110">
        <v>0</v>
      </c>
      <c r="F138" s="110"/>
      <c r="G138" s="110"/>
      <c r="H138" s="110"/>
      <c r="I138" s="110"/>
    </row>
    <row r="139" spans="1:9" x14ac:dyDescent="0.2">
      <c r="A139" s="45">
        <v>131</v>
      </c>
      <c r="B139" s="66" t="s">
        <v>256</v>
      </c>
      <c r="C139" s="10" t="s">
        <v>257</v>
      </c>
      <c r="D139" s="110">
        <f t="shared" si="4"/>
        <v>0</v>
      </c>
      <c r="E139" s="110">
        <v>0</v>
      </c>
      <c r="F139" s="110"/>
      <c r="G139" s="110"/>
      <c r="H139" s="110"/>
      <c r="I139" s="110"/>
    </row>
    <row r="140" spans="1:9" x14ac:dyDescent="0.2">
      <c r="A140" s="45">
        <v>132</v>
      </c>
      <c r="B140" s="66" t="s">
        <v>258</v>
      </c>
      <c r="C140" s="10" t="s">
        <v>259</v>
      </c>
      <c r="D140" s="110">
        <f t="shared" si="4"/>
        <v>309087280</v>
      </c>
      <c r="E140" s="110">
        <v>153662143</v>
      </c>
      <c r="F140" s="110">
        <v>0</v>
      </c>
      <c r="G140" s="110">
        <v>71685857</v>
      </c>
      <c r="H140" s="110">
        <v>50569330</v>
      </c>
      <c r="I140" s="110">
        <v>33169950</v>
      </c>
    </row>
    <row r="141" spans="1:9" ht="13.5" customHeight="1" x14ac:dyDescent="0.2">
      <c r="A141" s="45">
        <v>133</v>
      </c>
      <c r="B141" s="11" t="s">
        <v>260</v>
      </c>
      <c r="C141" s="12" t="s">
        <v>324</v>
      </c>
      <c r="D141" s="110">
        <f t="shared" si="4"/>
        <v>1001229609</v>
      </c>
      <c r="E141" s="110">
        <v>711914324</v>
      </c>
      <c r="F141" s="110">
        <v>3321934</v>
      </c>
      <c r="G141" s="110">
        <v>51022580</v>
      </c>
      <c r="H141" s="110">
        <v>0</v>
      </c>
      <c r="I141" s="110">
        <v>234970771</v>
      </c>
    </row>
    <row r="142" spans="1:9" x14ac:dyDescent="0.2">
      <c r="A142" s="45">
        <v>134</v>
      </c>
      <c r="B142" s="9" t="s">
        <v>261</v>
      </c>
      <c r="C142" s="12" t="s">
        <v>262</v>
      </c>
      <c r="D142" s="110">
        <f t="shared" si="4"/>
        <v>946916705</v>
      </c>
      <c r="E142" s="110">
        <v>695002492</v>
      </c>
      <c r="F142" s="110">
        <v>9392615</v>
      </c>
      <c r="G142" s="110">
        <v>38376623</v>
      </c>
      <c r="H142" s="110">
        <v>0</v>
      </c>
      <c r="I142" s="110">
        <v>204144975</v>
      </c>
    </row>
    <row r="143" spans="1:9" x14ac:dyDescent="0.2">
      <c r="A143" s="45">
        <v>135</v>
      </c>
      <c r="B143" s="66" t="s">
        <v>263</v>
      </c>
      <c r="C143" s="10" t="s">
        <v>264</v>
      </c>
      <c r="D143" s="110">
        <f t="shared" si="4"/>
        <v>1182755768</v>
      </c>
      <c r="E143" s="110">
        <v>208983841</v>
      </c>
      <c r="F143" s="110">
        <v>0</v>
      </c>
      <c r="G143" s="110">
        <v>0</v>
      </c>
      <c r="H143" s="110">
        <v>973771927</v>
      </c>
      <c r="I143" s="110"/>
    </row>
    <row r="144" spans="1:9" x14ac:dyDescent="0.2">
      <c r="A144" s="45">
        <v>136</v>
      </c>
      <c r="B144" s="6" t="s">
        <v>265</v>
      </c>
      <c r="C144" s="7" t="s">
        <v>266</v>
      </c>
      <c r="D144" s="110">
        <f t="shared" si="4"/>
        <v>0</v>
      </c>
      <c r="E144" s="110"/>
      <c r="F144" s="110"/>
      <c r="G144" s="110"/>
      <c r="H144" s="110"/>
      <c r="I144" s="110"/>
    </row>
    <row r="145" spans="1:9" ht="15" customHeight="1" x14ac:dyDescent="0.2">
      <c r="A145" s="45">
        <v>137</v>
      </c>
      <c r="B145" s="58" t="s">
        <v>267</v>
      </c>
      <c r="C145" s="53" t="s">
        <v>268</v>
      </c>
      <c r="D145" s="110">
        <f t="shared" si="4"/>
        <v>0</v>
      </c>
      <c r="E145" s="110"/>
      <c r="F145" s="110"/>
      <c r="G145" s="110"/>
      <c r="H145" s="110"/>
      <c r="I145" s="110">
        <v>0</v>
      </c>
    </row>
    <row r="146" spans="1:9" s="130" customFormat="1" x14ac:dyDescent="0.2">
      <c r="A146" s="128"/>
      <c r="B146" s="128"/>
      <c r="C146" s="129"/>
      <c r="D146" s="128"/>
      <c r="E146" s="128"/>
      <c r="F146" s="128"/>
      <c r="G146" s="128"/>
      <c r="H146" s="128"/>
      <c r="I146" s="128"/>
    </row>
    <row r="147" spans="1:9" s="130" customFormat="1" x14ac:dyDescent="0.2">
      <c r="A147" s="128"/>
      <c r="B147" s="128"/>
      <c r="C147" s="129"/>
      <c r="D147" s="128"/>
      <c r="E147" s="128"/>
      <c r="F147" s="128"/>
      <c r="G147" s="128"/>
      <c r="H147" s="128"/>
      <c r="I147" s="128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8"/>
  <sheetViews>
    <sheetView zoomScale="110" zoomScaleNormal="110" workbookViewId="0">
      <selection sqref="A1:D1"/>
    </sheetView>
  </sheetViews>
  <sheetFormatPr defaultRowHeight="12" x14ac:dyDescent="0.2"/>
  <cols>
    <col min="1" max="1" width="4.7109375" style="39" customWidth="1"/>
    <col min="2" max="2" width="6.42578125" style="39" customWidth="1"/>
    <col min="3" max="3" width="56.7109375" style="60" customWidth="1"/>
    <col min="4" max="4" width="23.140625" style="3" customWidth="1"/>
    <col min="5" max="16384" width="9.140625" style="3"/>
  </cols>
  <sheetData>
    <row r="1" spans="1:4" ht="158.25" customHeight="1" x14ac:dyDescent="0.2">
      <c r="A1" s="204" t="s">
        <v>391</v>
      </c>
      <c r="B1" s="204"/>
      <c r="C1" s="204"/>
      <c r="D1" s="204"/>
    </row>
    <row r="2" spans="1:4" x14ac:dyDescent="0.2">
      <c r="C2" s="4"/>
      <c r="D2" s="72" t="s">
        <v>293</v>
      </c>
    </row>
    <row r="3" spans="1:4" s="5" customFormat="1" ht="24.75" customHeight="1" x14ac:dyDescent="0.2">
      <c r="A3" s="266" t="s">
        <v>0</v>
      </c>
      <c r="B3" s="266" t="s">
        <v>1</v>
      </c>
      <c r="C3" s="266" t="s">
        <v>2</v>
      </c>
      <c r="D3" s="269" t="s">
        <v>385</v>
      </c>
    </row>
    <row r="4" spans="1:4" ht="39" customHeight="1" x14ac:dyDescent="0.2">
      <c r="A4" s="267"/>
      <c r="B4" s="267"/>
      <c r="C4" s="267"/>
      <c r="D4" s="270"/>
    </row>
    <row r="5" spans="1:4" ht="44.25" hidden="1" customHeight="1" x14ac:dyDescent="0.2">
      <c r="A5" s="268"/>
      <c r="B5" s="268"/>
      <c r="C5" s="268"/>
      <c r="D5" s="271"/>
    </row>
    <row r="6" spans="1:4" ht="12.75" customHeight="1" x14ac:dyDescent="0.2">
      <c r="A6" s="255" t="s">
        <v>270</v>
      </c>
      <c r="B6" s="255"/>
      <c r="C6" s="255"/>
      <c r="D6" s="143">
        <f>D7+D8</f>
        <v>806734621.43999958</v>
      </c>
    </row>
    <row r="7" spans="1:4" ht="12.75" customHeight="1" x14ac:dyDescent="0.2">
      <c r="A7" s="256" t="s">
        <v>269</v>
      </c>
      <c r="B7" s="256"/>
      <c r="C7" s="256"/>
      <c r="D7" s="144">
        <v>0</v>
      </c>
    </row>
    <row r="8" spans="1:4" ht="12.75" customHeight="1" x14ac:dyDescent="0.2">
      <c r="A8" s="256" t="s">
        <v>313</v>
      </c>
      <c r="B8" s="256"/>
      <c r="C8" s="256"/>
      <c r="D8" s="143">
        <f>SUM(D9:D145)</f>
        <v>806734621.43999958</v>
      </c>
    </row>
    <row r="9" spans="1:4" ht="12" customHeight="1" x14ac:dyDescent="0.2">
      <c r="A9" s="45">
        <v>1</v>
      </c>
      <c r="B9" s="6" t="s">
        <v>3</v>
      </c>
      <c r="C9" s="7" t="s">
        <v>4</v>
      </c>
      <c r="D9" s="142">
        <v>2282382.6999999993</v>
      </c>
    </row>
    <row r="10" spans="1:4" x14ac:dyDescent="0.2">
      <c r="A10" s="45">
        <v>2</v>
      </c>
      <c r="B10" s="9" t="s">
        <v>5</v>
      </c>
      <c r="C10" s="7" t="s">
        <v>6</v>
      </c>
      <c r="D10" s="142">
        <v>2379650.8699999992</v>
      </c>
    </row>
    <row r="11" spans="1:4" x14ac:dyDescent="0.2">
      <c r="A11" s="45">
        <v>3</v>
      </c>
      <c r="B11" s="66" t="s">
        <v>7</v>
      </c>
      <c r="C11" s="10" t="s">
        <v>8</v>
      </c>
      <c r="D11" s="142">
        <v>303873.71999999997</v>
      </c>
    </row>
    <row r="12" spans="1:4" ht="14.25" customHeight="1" x14ac:dyDescent="0.2">
      <c r="A12" s="45">
        <v>4</v>
      </c>
      <c r="B12" s="6" t="s">
        <v>9</v>
      </c>
      <c r="C12" s="7" t="s">
        <v>10</v>
      </c>
      <c r="D12" s="142">
        <v>145878.85999999999</v>
      </c>
    </row>
    <row r="13" spans="1:4" x14ac:dyDescent="0.2">
      <c r="A13" s="45">
        <v>5</v>
      </c>
      <c r="B13" s="6" t="s">
        <v>11</v>
      </c>
      <c r="C13" s="7" t="s">
        <v>12</v>
      </c>
      <c r="D13" s="142">
        <v>337400.37</v>
      </c>
    </row>
    <row r="14" spans="1:4" x14ac:dyDescent="0.2">
      <c r="A14" s="45">
        <v>6</v>
      </c>
      <c r="B14" s="66" t="s">
        <v>13</v>
      </c>
      <c r="C14" s="10" t="s">
        <v>14</v>
      </c>
      <c r="D14" s="142">
        <v>35639800.589999996</v>
      </c>
    </row>
    <row r="15" spans="1:4" x14ac:dyDescent="0.2">
      <c r="A15" s="45">
        <v>7</v>
      </c>
      <c r="B15" s="11" t="s">
        <v>15</v>
      </c>
      <c r="C15" s="12" t="s">
        <v>16</v>
      </c>
      <c r="D15" s="142">
        <v>3088894.12</v>
      </c>
    </row>
    <row r="16" spans="1:4" x14ac:dyDescent="0.2">
      <c r="A16" s="45">
        <v>8</v>
      </c>
      <c r="B16" s="66" t="s">
        <v>17</v>
      </c>
      <c r="C16" s="10" t="s">
        <v>18</v>
      </c>
      <c r="D16" s="142">
        <v>895973.9</v>
      </c>
    </row>
    <row r="17" spans="1:4" x14ac:dyDescent="0.2">
      <c r="A17" s="45">
        <v>9</v>
      </c>
      <c r="B17" s="66" t="s">
        <v>19</v>
      </c>
      <c r="C17" s="10" t="s">
        <v>20</v>
      </c>
      <c r="D17" s="142">
        <v>4483377.790000001</v>
      </c>
    </row>
    <row r="18" spans="1:4" x14ac:dyDescent="0.2">
      <c r="A18" s="45">
        <v>10</v>
      </c>
      <c r="B18" s="66" t="s">
        <v>21</v>
      </c>
      <c r="C18" s="10" t="s">
        <v>22</v>
      </c>
      <c r="D18" s="142">
        <v>4030.31</v>
      </c>
    </row>
    <row r="19" spans="1:4" x14ac:dyDescent="0.2">
      <c r="A19" s="45">
        <v>11</v>
      </c>
      <c r="B19" s="66" t="s">
        <v>23</v>
      </c>
      <c r="C19" s="10" t="s">
        <v>24</v>
      </c>
      <c r="D19" s="142">
        <v>175454.37999999998</v>
      </c>
    </row>
    <row r="20" spans="1:4" x14ac:dyDescent="0.2">
      <c r="A20" s="45">
        <v>12</v>
      </c>
      <c r="B20" s="66" t="s">
        <v>25</v>
      </c>
      <c r="C20" s="10" t="s">
        <v>26</v>
      </c>
      <c r="D20" s="142">
        <v>4506891.1200000029</v>
      </c>
    </row>
    <row r="21" spans="1:4" x14ac:dyDescent="0.2">
      <c r="A21" s="45">
        <v>13</v>
      </c>
      <c r="B21" s="66" t="s">
        <v>390</v>
      </c>
      <c r="C21" s="7" t="s">
        <v>356</v>
      </c>
      <c r="D21" s="142">
        <v>0</v>
      </c>
    </row>
    <row r="22" spans="1:4" x14ac:dyDescent="0.2">
      <c r="A22" s="45">
        <v>14</v>
      </c>
      <c r="B22" s="6" t="s">
        <v>27</v>
      </c>
      <c r="C22" s="10" t="s">
        <v>28</v>
      </c>
      <c r="D22" s="142">
        <v>0</v>
      </c>
    </row>
    <row r="23" spans="1:4" x14ac:dyDescent="0.2">
      <c r="A23" s="45">
        <v>15</v>
      </c>
      <c r="B23" s="66" t="s">
        <v>29</v>
      </c>
      <c r="C23" s="10" t="s">
        <v>30</v>
      </c>
      <c r="D23" s="142">
        <v>2803855.62</v>
      </c>
    </row>
    <row r="24" spans="1:4" x14ac:dyDescent="0.2">
      <c r="A24" s="45">
        <v>16</v>
      </c>
      <c r="B24" s="66" t="s">
        <v>31</v>
      </c>
      <c r="C24" s="10" t="s">
        <v>32</v>
      </c>
      <c r="D24" s="142">
        <v>1369220.9699999993</v>
      </c>
    </row>
    <row r="25" spans="1:4" x14ac:dyDescent="0.2">
      <c r="A25" s="45">
        <v>17</v>
      </c>
      <c r="B25" s="66" t="s">
        <v>33</v>
      </c>
      <c r="C25" s="10" t="s">
        <v>34</v>
      </c>
      <c r="D25" s="142">
        <v>2056937.2799999998</v>
      </c>
    </row>
    <row r="26" spans="1:4" x14ac:dyDescent="0.2">
      <c r="A26" s="45">
        <v>18</v>
      </c>
      <c r="B26" s="66" t="s">
        <v>35</v>
      </c>
      <c r="C26" s="10" t="s">
        <v>36</v>
      </c>
      <c r="D26" s="142">
        <v>1557189.8600000003</v>
      </c>
    </row>
    <row r="27" spans="1:4" x14ac:dyDescent="0.2">
      <c r="A27" s="45">
        <v>19</v>
      </c>
      <c r="B27" s="6" t="s">
        <v>37</v>
      </c>
      <c r="C27" s="7" t="s">
        <v>38</v>
      </c>
      <c r="D27" s="142">
        <v>170485.56</v>
      </c>
    </row>
    <row r="28" spans="1:4" x14ac:dyDescent="0.2">
      <c r="A28" s="45">
        <v>20</v>
      </c>
      <c r="B28" s="6" t="s">
        <v>39</v>
      </c>
      <c r="C28" s="7" t="s">
        <v>40</v>
      </c>
      <c r="D28" s="142">
        <v>0</v>
      </c>
    </row>
    <row r="29" spans="1:4" x14ac:dyDescent="0.2">
      <c r="A29" s="45">
        <v>21</v>
      </c>
      <c r="B29" s="6" t="s">
        <v>41</v>
      </c>
      <c r="C29" s="7" t="s">
        <v>42</v>
      </c>
      <c r="D29" s="142">
        <v>1049741.7399999998</v>
      </c>
    </row>
    <row r="30" spans="1:4" x14ac:dyDescent="0.2">
      <c r="A30" s="45">
        <v>22</v>
      </c>
      <c r="B30" s="6" t="s">
        <v>43</v>
      </c>
      <c r="C30" s="7" t="s">
        <v>44</v>
      </c>
      <c r="D30" s="142">
        <v>4665251.870000001</v>
      </c>
    </row>
    <row r="31" spans="1:4" x14ac:dyDescent="0.2">
      <c r="A31" s="45">
        <v>23</v>
      </c>
      <c r="B31" s="66" t="s">
        <v>45</v>
      </c>
      <c r="C31" s="10" t="s">
        <v>46</v>
      </c>
      <c r="D31" s="142">
        <v>0</v>
      </c>
    </row>
    <row r="32" spans="1:4" ht="12" customHeight="1" x14ac:dyDescent="0.2">
      <c r="A32" s="45">
        <v>24</v>
      </c>
      <c r="B32" s="66" t="s">
        <v>47</v>
      </c>
      <c r="C32" s="10" t="s">
        <v>48</v>
      </c>
      <c r="D32" s="142">
        <v>0</v>
      </c>
    </row>
    <row r="33" spans="1:4" x14ac:dyDescent="0.2">
      <c r="A33" s="45">
        <v>25</v>
      </c>
      <c r="B33" s="66" t="s">
        <v>49</v>
      </c>
      <c r="C33" s="10" t="s">
        <v>50</v>
      </c>
      <c r="D33" s="142">
        <v>0</v>
      </c>
    </row>
    <row r="34" spans="1:4" x14ac:dyDescent="0.2">
      <c r="A34" s="45">
        <v>26</v>
      </c>
      <c r="B34" s="6" t="s">
        <v>51</v>
      </c>
      <c r="C34" s="12" t="s">
        <v>52</v>
      </c>
      <c r="D34" s="142">
        <v>14221955.849999994</v>
      </c>
    </row>
    <row r="35" spans="1:4" x14ac:dyDescent="0.2">
      <c r="A35" s="45">
        <v>27</v>
      </c>
      <c r="B35" s="66" t="s">
        <v>53</v>
      </c>
      <c r="C35" s="10" t="s">
        <v>54</v>
      </c>
      <c r="D35" s="142">
        <v>80115.69</v>
      </c>
    </row>
    <row r="36" spans="1:4" ht="24" customHeight="1" x14ac:dyDescent="0.2">
      <c r="A36" s="45">
        <v>28</v>
      </c>
      <c r="B36" s="66" t="s">
        <v>55</v>
      </c>
      <c r="C36" s="10" t="s">
        <v>56</v>
      </c>
      <c r="D36" s="142">
        <v>195570.73</v>
      </c>
    </row>
    <row r="37" spans="1:4" ht="12" customHeight="1" x14ac:dyDescent="0.2">
      <c r="A37" s="45">
        <v>29</v>
      </c>
      <c r="B37" s="9" t="s">
        <v>57</v>
      </c>
      <c r="C37" s="12" t="s">
        <v>58</v>
      </c>
      <c r="D37" s="142">
        <v>0</v>
      </c>
    </row>
    <row r="38" spans="1:4" x14ac:dyDescent="0.2">
      <c r="A38" s="45">
        <v>30</v>
      </c>
      <c r="B38" s="6" t="s">
        <v>59</v>
      </c>
      <c r="C38" s="7" t="s">
        <v>60</v>
      </c>
      <c r="D38" s="142">
        <v>0</v>
      </c>
    </row>
    <row r="39" spans="1:4" x14ac:dyDescent="0.2">
      <c r="A39" s="45">
        <v>31</v>
      </c>
      <c r="B39" s="66" t="s">
        <v>61</v>
      </c>
      <c r="C39" s="10" t="s">
        <v>62</v>
      </c>
      <c r="D39" s="142">
        <v>0</v>
      </c>
    </row>
    <row r="40" spans="1:4" x14ac:dyDescent="0.2">
      <c r="A40" s="45">
        <v>32</v>
      </c>
      <c r="B40" s="9" t="s">
        <v>63</v>
      </c>
      <c r="C40" s="7" t="s">
        <v>64</v>
      </c>
      <c r="D40" s="142">
        <v>6345645.1900000013</v>
      </c>
    </row>
    <row r="41" spans="1:4" x14ac:dyDescent="0.2">
      <c r="A41" s="45">
        <v>33</v>
      </c>
      <c r="B41" s="11" t="s">
        <v>65</v>
      </c>
      <c r="C41" s="12" t="s">
        <v>66</v>
      </c>
      <c r="D41" s="142">
        <v>4869708.6199999992</v>
      </c>
    </row>
    <row r="42" spans="1:4" x14ac:dyDescent="0.2">
      <c r="A42" s="45">
        <v>34</v>
      </c>
      <c r="B42" s="9" t="s">
        <v>67</v>
      </c>
      <c r="C42" s="7" t="s">
        <v>68</v>
      </c>
      <c r="D42" s="142">
        <v>2193816.17</v>
      </c>
    </row>
    <row r="43" spans="1:4" x14ac:dyDescent="0.2">
      <c r="A43" s="45">
        <v>35</v>
      </c>
      <c r="B43" s="66" t="s">
        <v>69</v>
      </c>
      <c r="C43" s="10" t="s">
        <v>70</v>
      </c>
      <c r="D43" s="142">
        <v>64401.18</v>
      </c>
    </row>
    <row r="44" spans="1:4" x14ac:dyDescent="0.2">
      <c r="A44" s="45">
        <v>36</v>
      </c>
      <c r="B44" s="9" t="s">
        <v>71</v>
      </c>
      <c r="C44" s="7" t="s">
        <v>72</v>
      </c>
      <c r="D44" s="142">
        <v>68144.83</v>
      </c>
    </row>
    <row r="45" spans="1:4" x14ac:dyDescent="0.2">
      <c r="A45" s="45">
        <v>37</v>
      </c>
      <c r="B45" s="6" t="s">
        <v>73</v>
      </c>
      <c r="C45" s="7" t="s">
        <v>74</v>
      </c>
      <c r="D45" s="142">
        <v>4817411.1900000004</v>
      </c>
    </row>
    <row r="46" spans="1:4" x14ac:dyDescent="0.2">
      <c r="A46" s="45">
        <v>38</v>
      </c>
      <c r="B46" s="13" t="s">
        <v>75</v>
      </c>
      <c r="C46" s="14" t="s">
        <v>76</v>
      </c>
      <c r="D46" s="142">
        <v>1480137.0699999998</v>
      </c>
    </row>
    <row r="47" spans="1:4" x14ac:dyDescent="0.2">
      <c r="A47" s="45">
        <v>39</v>
      </c>
      <c r="B47" s="6" t="s">
        <v>77</v>
      </c>
      <c r="C47" s="7" t="s">
        <v>78</v>
      </c>
      <c r="D47" s="142">
        <v>201030.03000000003</v>
      </c>
    </row>
    <row r="48" spans="1:4" x14ac:dyDescent="0.2">
      <c r="A48" s="45">
        <v>40</v>
      </c>
      <c r="B48" s="11" t="s">
        <v>79</v>
      </c>
      <c r="C48" s="12" t="s">
        <v>80</v>
      </c>
      <c r="D48" s="142">
        <v>4156679.4100000011</v>
      </c>
    </row>
    <row r="49" spans="1:4" x14ac:dyDescent="0.2">
      <c r="A49" s="45">
        <v>41</v>
      </c>
      <c r="B49" s="66" t="s">
        <v>81</v>
      </c>
      <c r="C49" s="10" t="s">
        <v>82</v>
      </c>
      <c r="D49" s="142">
        <v>1904447.1999999995</v>
      </c>
    </row>
    <row r="50" spans="1:4" x14ac:dyDescent="0.2">
      <c r="A50" s="45">
        <v>42</v>
      </c>
      <c r="B50" s="9" t="s">
        <v>83</v>
      </c>
      <c r="C50" s="7" t="s">
        <v>84</v>
      </c>
      <c r="D50" s="142">
        <v>157426</v>
      </c>
    </row>
    <row r="51" spans="1:4" x14ac:dyDescent="0.2">
      <c r="A51" s="45">
        <v>43</v>
      </c>
      <c r="B51" s="66" t="s">
        <v>85</v>
      </c>
      <c r="C51" s="10" t="s">
        <v>86</v>
      </c>
      <c r="D51" s="142">
        <v>3734744.13</v>
      </c>
    </row>
    <row r="52" spans="1:4" x14ac:dyDescent="0.2">
      <c r="A52" s="45">
        <v>44</v>
      </c>
      <c r="B52" s="6" t="s">
        <v>87</v>
      </c>
      <c r="C52" s="7" t="s">
        <v>88</v>
      </c>
      <c r="D52" s="142">
        <v>1834266.93</v>
      </c>
    </row>
    <row r="53" spans="1:4" x14ac:dyDescent="0.2">
      <c r="A53" s="45">
        <v>45</v>
      </c>
      <c r="B53" s="6" t="s">
        <v>89</v>
      </c>
      <c r="C53" s="7" t="s">
        <v>90</v>
      </c>
      <c r="D53" s="142">
        <v>1366372.2799999998</v>
      </c>
    </row>
    <row r="54" spans="1:4" x14ac:dyDescent="0.2">
      <c r="A54" s="45">
        <v>46</v>
      </c>
      <c r="B54" s="66" t="s">
        <v>91</v>
      </c>
      <c r="C54" s="10" t="s">
        <v>92</v>
      </c>
      <c r="D54" s="142">
        <v>107240.97</v>
      </c>
    </row>
    <row r="55" spans="1:4" ht="10.5" customHeight="1" x14ac:dyDescent="0.2">
      <c r="A55" s="45">
        <v>47</v>
      </c>
      <c r="B55" s="66" t="s">
        <v>93</v>
      </c>
      <c r="C55" s="10" t="s">
        <v>94</v>
      </c>
      <c r="D55" s="142">
        <v>764505.35000000009</v>
      </c>
    </row>
    <row r="56" spans="1:4" x14ac:dyDescent="0.2">
      <c r="A56" s="45">
        <v>48</v>
      </c>
      <c r="B56" s="9" t="s">
        <v>95</v>
      </c>
      <c r="C56" s="7" t="s">
        <v>96</v>
      </c>
      <c r="D56" s="142">
        <v>3760937.2500000028</v>
      </c>
    </row>
    <row r="57" spans="1:4" x14ac:dyDescent="0.2">
      <c r="A57" s="45">
        <v>49</v>
      </c>
      <c r="B57" s="66" t="s">
        <v>97</v>
      </c>
      <c r="C57" s="10" t="s">
        <v>98</v>
      </c>
      <c r="D57" s="142">
        <v>134380.64000000001</v>
      </c>
    </row>
    <row r="58" spans="1:4" x14ac:dyDescent="0.2">
      <c r="A58" s="45">
        <v>50</v>
      </c>
      <c r="B58" s="9" t="s">
        <v>99</v>
      </c>
      <c r="C58" s="7" t="s">
        <v>100</v>
      </c>
      <c r="D58" s="142">
        <v>989336.93</v>
      </c>
    </row>
    <row r="59" spans="1:4" ht="10.5" customHeight="1" x14ac:dyDescent="0.2">
      <c r="A59" s="45">
        <v>51</v>
      </c>
      <c r="B59" s="66" t="s">
        <v>101</v>
      </c>
      <c r="C59" s="10" t="s">
        <v>102</v>
      </c>
      <c r="D59" s="142">
        <v>2247518.2200000002</v>
      </c>
    </row>
    <row r="60" spans="1:4" x14ac:dyDescent="0.2">
      <c r="A60" s="45">
        <v>52</v>
      </c>
      <c r="B60" s="66" t="s">
        <v>103</v>
      </c>
      <c r="C60" s="10" t="s">
        <v>104</v>
      </c>
      <c r="D60" s="142">
        <v>12306975.540000001</v>
      </c>
    </row>
    <row r="61" spans="1:4" x14ac:dyDescent="0.2">
      <c r="A61" s="45">
        <v>53</v>
      </c>
      <c r="B61" s="66" t="s">
        <v>105</v>
      </c>
      <c r="C61" s="10" t="s">
        <v>106</v>
      </c>
      <c r="D61" s="142">
        <v>278057.95999999996</v>
      </c>
    </row>
    <row r="62" spans="1:4" x14ac:dyDescent="0.2">
      <c r="A62" s="45">
        <v>54</v>
      </c>
      <c r="B62" s="66" t="s">
        <v>107</v>
      </c>
      <c r="C62" s="10" t="s">
        <v>108</v>
      </c>
      <c r="D62" s="142">
        <v>0</v>
      </c>
    </row>
    <row r="63" spans="1:4" x14ac:dyDescent="0.2">
      <c r="A63" s="45">
        <v>55</v>
      </c>
      <c r="B63" s="66" t="s">
        <v>109</v>
      </c>
      <c r="C63" s="10" t="s">
        <v>110</v>
      </c>
      <c r="D63" s="142">
        <v>657022.17000000004</v>
      </c>
    </row>
    <row r="64" spans="1:4" x14ac:dyDescent="0.2">
      <c r="A64" s="45">
        <v>56</v>
      </c>
      <c r="B64" s="66" t="s">
        <v>111</v>
      </c>
      <c r="C64" s="10" t="s">
        <v>112</v>
      </c>
      <c r="D64" s="142">
        <v>0</v>
      </c>
    </row>
    <row r="65" spans="1:4" x14ac:dyDescent="0.2">
      <c r="A65" s="45">
        <v>57</v>
      </c>
      <c r="B65" s="9" t="s">
        <v>113</v>
      </c>
      <c r="C65" s="10" t="s">
        <v>114</v>
      </c>
      <c r="D65" s="142">
        <v>0</v>
      </c>
    </row>
    <row r="66" spans="1:4" ht="17.25" customHeight="1" x14ac:dyDescent="0.2">
      <c r="A66" s="45">
        <v>58</v>
      </c>
      <c r="B66" s="11" t="s">
        <v>115</v>
      </c>
      <c r="C66" s="12" t="s">
        <v>116</v>
      </c>
      <c r="D66" s="142">
        <v>0</v>
      </c>
    </row>
    <row r="67" spans="1:4" ht="15" customHeight="1" x14ac:dyDescent="0.2">
      <c r="A67" s="45">
        <v>59</v>
      </c>
      <c r="B67" s="9" t="s">
        <v>117</v>
      </c>
      <c r="C67" s="10" t="s">
        <v>118</v>
      </c>
      <c r="D67" s="142">
        <v>0</v>
      </c>
    </row>
    <row r="68" spans="1:4" ht="16.5" customHeight="1" x14ac:dyDescent="0.2">
      <c r="A68" s="45">
        <v>60</v>
      </c>
      <c r="B68" s="66" t="s">
        <v>119</v>
      </c>
      <c r="C68" s="10" t="s">
        <v>320</v>
      </c>
      <c r="D68" s="142">
        <v>0</v>
      </c>
    </row>
    <row r="69" spans="1:4" ht="24.75" customHeight="1" x14ac:dyDescent="0.2">
      <c r="A69" s="45">
        <v>61</v>
      </c>
      <c r="B69" s="6" t="s">
        <v>120</v>
      </c>
      <c r="C69" s="10" t="s">
        <v>121</v>
      </c>
      <c r="D69" s="142">
        <v>0</v>
      </c>
    </row>
    <row r="70" spans="1:4" ht="24.75" customHeight="1" x14ac:dyDescent="0.2">
      <c r="A70" s="45">
        <v>62</v>
      </c>
      <c r="B70" s="6" t="s">
        <v>122</v>
      </c>
      <c r="C70" s="10" t="s">
        <v>123</v>
      </c>
      <c r="D70" s="142">
        <v>0</v>
      </c>
    </row>
    <row r="71" spans="1:4" ht="16.5" customHeight="1" x14ac:dyDescent="0.2">
      <c r="A71" s="45">
        <v>63</v>
      </c>
      <c r="B71" s="9" t="s">
        <v>124</v>
      </c>
      <c r="C71" s="10" t="s">
        <v>125</v>
      </c>
      <c r="D71" s="142">
        <v>0</v>
      </c>
    </row>
    <row r="72" spans="1:4" x14ac:dyDescent="0.2">
      <c r="A72" s="45">
        <v>64</v>
      </c>
      <c r="B72" s="9" t="s">
        <v>126</v>
      </c>
      <c r="C72" s="7" t="s">
        <v>127</v>
      </c>
      <c r="D72" s="142">
        <v>0</v>
      </c>
    </row>
    <row r="73" spans="1:4" x14ac:dyDescent="0.2">
      <c r="A73" s="45">
        <v>65</v>
      </c>
      <c r="B73" s="9" t="s">
        <v>128</v>
      </c>
      <c r="C73" s="10" t="s">
        <v>129</v>
      </c>
      <c r="D73" s="142">
        <v>0</v>
      </c>
    </row>
    <row r="74" spans="1:4" x14ac:dyDescent="0.2">
      <c r="A74" s="45">
        <v>66</v>
      </c>
      <c r="B74" s="9" t="s">
        <v>130</v>
      </c>
      <c r="C74" s="10" t="s">
        <v>131</v>
      </c>
      <c r="D74" s="142">
        <v>0</v>
      </c>
    </row>
    <row r="75" spans="1:4" x14ac:dyDescent="0.2">
      <c r="A75" s="45">
        <v>67</v>
      </c>
      <c r="B75" s="6" t="s">
        <v>132</v>
      </c>
      <c r="C75" s="10" t="s">
        <v>133</v>
      </c>
      <c r="D75" s="142">
        <v>0</v>
      </c>
    </row>
    <row r="76" spans="1:4" x14ac:dyDescent="0.2">
      <c r="A76" s="45">
        <v>68</v>
      </c>
      <c r="B76" s="9" t="s">
        <v>134</v>
      </c>
      <c r="C76" s="10" t="s">
        <v>135</v>
      </c>
      <c r="D76" s="142">
        <v>0</v>
      </c>
    </row>
    <row r="77" spans="1:4" x14ac:dyDescent="0.2">
      <c r="A77" s="45">
        <v>69</v>
      </c>
      <c r="B77" s="9" t="s">
        <v>136</v>
      </c>
      <c r="C77" s="10" t="s">
        <v>137</v>
      </c>
      <c r="D77" s="142">
        <v>0</v>
      </c>
    </row>
    <row r="78" spans="1:4" x14ac:dyDescent="0.2">
      <c r="A78" s="45">
        <v>70</v>
      </c>
      <c r="B78" s="6" t="s">
        <v>138</v>
      </c>
      <c r="C78" s="10" t="s">
        <v>139</v>
      </c>
      <c r="D78" s="142">
        <v>0</v>
      </c>
    </row>
    <row r="79" spans="1:4" x14ac:dyDescent="0.2">
      <c r="A79" s="45">
        <v>71</v>
      </c>
      <c r="B79" s="6" t="s">
        <v>140</v>
      </c>
      <c r="C79" s="10" t="s">
        <v>141</v>
      </c>
      <c r="D79" s="142">
        <v>0</v>
      </c>
    </row>
    <row r="80" spans="1:4" x14ac:dyDescent="0.2">
      <c r="A80" s="45">
        <v>72</v>
      </c>
      <c r="B80" s="6" t="s">
        <v>142</v>
      </c>
      <c r="C80" s="10" t="s">
        <v>143</v>
      </c>
      <c r="D80" s="142">
        <v>0</v>
      </c>
    </row>
    <row r="81" spans="1:4" x14ac:dyDescent="0.2">
      <c r="A81" s="45">
        <v>73</v>
      </c>
      <c r="B81" s="66" t="s">
        <v>144</v>
      </c>
      <c r="C81" s="10" t="s">
        <v>145</v>
      </c>
      <c r="D81" s="142">
        <v>60199954.980000019</v>
      </c>
    </row>
    <row r="82" spans="1:4" x14ac:dyDescent="0.2">
      <c r="A82" s="45">
        <v>74</v>
      </c>
      <c r="B82" s="6" t="s">
        <v>146</v>
      </c>
      <c r="C82" s="10" t="s">
        <v>147</v>
      </c>
      <c r="D82" s="142">
        <v>1065378.99</v>
      </c>
    </row>
    <row r="83" spans="1:4" x14ac:dyDescent="0.2">
      <c r="A83" s="45">
        <v>75</v>
      </c>
      <c r="B83" s="66" t="s">
        <v>148</v>
      </c>
      <c r="C83" s="10" t="s">
        <v>149</v>
      </c>
      <c r="D83" s="142">
        <v>22852047.119999997</v>
      </c>
    </row>
    <row r="84" spans="1:4" x14ac:dyDescent="0.2">
      <c r="A84" s="45">
        <v>76</v>
      </c>
      <c r="B84" s="11" t="s">
        <v>150</v>
      </c>
      <c r="C84" s="12" t="s">
        <v>151</v>
      </c>
      <c r="D84" s="142">
        <v>0</v>
      </c>
    </row>
    <row r="85" spans="1:4" x14ac:dyDescent="0.2">
      <c r="A85" s="45">
        <v>77</v>
      </c>
      <c r="B85" s="6" t="s">
        <v>152</v>
      </c>
      <c r="C85" s="10" t="s">
        <v>153</v>
      </c>
      <c r="D85" s="142">
        <v>54536256.819999993</v>
      </c>
    </row>
    <row r="86" spans="1:4" x14ac:dyDescent="0.2">
      <c r="A86" s="45">
        <v>78</v>
      </c>
      <c r="B86" s="11" t="s">
        <v>154</v>
      </c>
      <c r="C86" s="12" t="s">
        <v>155</v>
      </c>
      <c r="D86" s="142">
        <v>12407018.189999998</v>
      </c>
    </row>
    <row r="87" spans="1:4" x14ac:dyDescent="0.2">
      <c r="A87" s="45">
        <v>79</v>
      </c>
      <c r="B87" s="6" t="s">
        <v>156</v>
      </c>
      <c r="C87" s="10" t="s">
        <v>157</v>
      </c>
      <c r="D87" s="142">
        <v>74582940.949999988</v>
      </c>
    </row>
    <row r="88" spans="1:4" x14ac:dyDescent="0.2">
      <c r="A88" s="45">
        <v>80</v>
      </c>
      <c r="B88" s="11" t="s">
        <v>158</v>
      </c>
      <c r="C88" s="12" t="s">
        <v>159</v>
      </c>
      <c r="D88" s="142">
        <v>20759707.229999978</v>
      </c>
    </row>
    <row r="89" spans="1:4" x14ac:dyDescent="0.2">
      <c r="A89" s="45">
        <v>81</v>
      </c>
      <c r="B89" s="9" t="s">
        <v>160</v>
      </c>
      <c r="C89" s="10" t="s">
        <v>161</v>
      </c>
      <c r="D89" s="142">
        <v>0</v>
      </c>
    </row>
    <row r="90" spans="1:4" x14ac:dyDescent="0.2">
      <c r="A90" s="45">
        <v>82</v>
      </c>
      <c r="B90" s="66" t="s">
        <v>162</v>
      </c>
      <c r="C90" s="10" t="s">
        <v>163</v>
      </c>
      <c r="D90" s="142">
        <v>0</v>
      </c>
    </row>
    <row r="91" spans="1:4" x14ac:dyDescent="0.2">
      <c r="A91" s="45">
        <v>83</v>
      </c>
      <c r="B91" s="9" t="s">
        <v>164</v>
      </c>
      <c r="C91" s="7" t="s">
        <v>165</v>
      </c>
      <c r="D91" s="142">
        <v>0</v>
      </c>
    </row>
    <row r="92" spans="1:4" x14ac:dyDescent="0.2">
      <c r="A92" s="45">
        <v>84</v>
      </c>
      <c r="B92" s="9" t="s">
        <v>166</v>
      </c>
      <c r="C92" s="12" t="s">
        <v>167</v>
      </c>
      <c r="D92" s="142">
        <v>0</v>
      </c>
    </row>
    <row r="93" spans="1:4" x14ac:dyDescent="0.2">
      <c r="A93" s="45">
        <v>85</v>
      </c>
      <c r="B93" s="66" t="s">
        <v>168</v>
      </c>
      <c r="C93" s="10" t="s">
        <v>169</v>
      </c>
      <c r="D93" s="142">
        <v>5039358.5999999996</v>
      </c>
    </row>
    <row r="94" spans="1:4" x14ac:dyDescent="0.2">
      <c r="A94" s="45">
        <v>86</v>
      </c>
      <c r="B94" s="9" t="s">
        <v>170</v>
      </c>
      <c r="C94" s="7" t="s">
        <v>171</v>
      </c>
      <c r="D94" s="142">
        <v>365941.94999999995</v>
      </c>
    </row>
    <row r="95" spans="1:4" x14ac:dyDescent="0.2">
      <c r="A95" s="45">
        <v>87</v>
      </c>
      <c r="B95" s="66" t="s">
        <v>172</v>
      </c>
      <c r="C95" s="10" t="s">
        <v>173</v>
      </c>
      <c r="D95" s="142">
        <v>1150223.8200000003</v>
      </c>
    </row>
    <row r="96" spans="1:4" x14ac:dyDescent="0.2">
      <c r="A96" s="45">
        <v>88</v>
      </c>
      <c r="B96" s="66" t="s">
        <v>174</v>
      </c>
      <c r="C96" s="10" t="s">
        <v>175</v>
      </c>
      <c r="D96" s="142">
        <v>487733.10000000003</v>
      </c>
    </row>
    <row r="97" spans="1:4" ht="13.5" customHeight="1" x14ac:dyDescent="0.2">
      <c r="A97" s="45">
        <v>89</v>
      </c>
      <c r="B97" s="9" t="s">
        <v>176</v>
      </c>
      <c r="C97" s="12" t="s">
        <v>177</v>
      </c>
      <c r="D97" s="142">
        <v>98197.75</v>
      </c>
    </row>
    <row r="98" spans="1:4" ht="14.25" customHeight="1" x14ac:dyDescent="0.2">
      <c r="A98" s="45">
        <v>90</v>
      </c>
      <c r="B98" s="9" t="s">
        <v>178</v>
      </c>
      <c r="C98" s="7" t="s">
        <v>179</v>
      </c>
      <c r="D98" s="142">
        <v>295569.48</v>
      </c>
    </row>
    <row r="99" spans="1:4" x14ac:dyDescent="0.2">
      <c r="A99" s="45">
        <v>91</v>
      </c>
      <c r="B99" s="6" t="s">
        <v>180</v>
      </c>
      <c r="C99" s="7" t="s">
        <v>181</v>
      </c>
      <c r="D99" s="142">
        <v>3816168.3399999994</v>
      </c>
    </row>
    <row r="100" spans="1:4" x14ac:dyDescent="0.2">
      <c r="A100" s="45">
        <v>92</v>
      </c>
      <c r="B100" s="6" t="s">
        <v>182</v>
      </c>
      <c r="C100" s="7" t="s">
        <v>183</v>
      </c>
      <c r="D100" s="142">
        <v>675886.14999999991</v>
      </c>
    </row>
    <row r="101" spans="1:4" x14ac:dyDescent="0.2">
      <c r="A101" s="45">
        <v>93</v>
      </c>
      <c r="B101" s="66" t="s">
        <v>184</v>
      </c>
      <c r="C101" s="10" t="s">
        <v>185</v>
      </c>
      <c r="D101" s="142">
        <v>713370.22999999986</v>
      </c>
    </row>
    <row r="102" spans="1:4" x14ac:dyDescent="0.2">
      <c r="A102" s="45">
        <v>94</v>
      </c>
      <c r="B102" s="11" t="s">
        <v>186</v>
      </c>
      <c r="C102" s="12" t="s">
        <v>187</v>
      </c>
      <c r="D102" s="142">
        <v>47250.86</v>
      </c>
    </row>
    <row r="103" spans="1:4" x14ac:dyDescent="0.2">
      <c r="A103" s="45">
        <v>95</v>
      </c>
      <c r="B103" s="6" t="s">
        <v>188</v>
      </c>
      <c r="C103" s="7" t="s">
        <v>189</v>
      </c>
      <c r="D103" s="142">
        <v>2039750.2500000005</v>
      </c>
    </row>
    <row r="104" spans="1:4" x14ac:dyDescent="0.2">
      <c r="A104" s="45">
        <v>96</v>
      </c>
      <c r="B104" s="9" t="s">
        <v>190</v>
      </c>
      <c r="C104" s="7" t="s">
        <v>191</v>
      </c>
      <c r="D104" s="142">
        <v>13408476.879999995</v>
      </c>
    </row>
    <row r="105" spans="1:4" x14ac:dyDescent="0.2">
      <c r="A105" s="45">
        <v>97</v>
      </c>
      <c r="B105" s="66" t="s">
        <v>192</v>
      </c>
      <c r="C105" s="10" t="s">
        <v>193</v>
      </c>
      <c r="D105" s="142">
        <v>2636337.6500000013</v>
      </c>
    </row>
    <row r="106" spans="1:4" x14ac:dyDescent="0.2">
      <c r="A106" s="45">
        <v>98</v>
      </c>
      <c r="B106" s="66" t="s">
        <v>194</v>
      </c>
      <c r="C106" s="10" t="s">
        <v>195</v>
      </c>
      <c r="D106" s="142">
        <v>806940.5199999999</v>
      </c>
    </row>
    <row r="107" spans="1:4" x14ac:dyDescent="0.2">
      <c r="A107" s="45">
        <v>99</v>
      </c>
      <c r="B107" s="6" t="s">
        <v>196</v>
      </c>
      <c r="C107" s="7" t="s">
        <v>197</v>
      </c>
      <c r="D107" s="142">
        <v>1757914.9600000002</v>
      </c>
    </row>
    <row r="108" spans="1:4" x14ac:dyDescent="0.2">
      <c r="A108" s="45">
        <v>100</v>
      </c>
      <c r="B108" s="9" t="s">
        <v>198</v>
      </c>
      <c r="C108" s="7" t="s">
        <v>199</v>
      </c>
      <c r="D108" s="142">
        <v>426025.16</v>
      </c>
    </row>
    <row r="109" spans="1:4" x14ac:dyDescent="0.2">
      <c r="A109" s="45">
        <v>101</v>
      </c>
      <c r="B109" s="6" t="s">
        <v>200</v>
      </c>
      <c r="C109" s="10" t="s">
        <v>201</v>
      </c>
      <c r="D109" s="142">
        <v>0</v>
      </c>
    </row>
    <row r="110" spans="1:4" x14ac:dyDescent="0.2">
      <c r="A110" s="45">
        <v>102</v>
      </c>
      <c r="B110" s="6" t="s">
        <v>202</v>
      </c>
      <c r="C110" s="7" t="s">
        <v>203</v>
      </c>
      <c r="D110" s="142">
        <v>0</v>
      </c>
    </row>
    <row r="111" spans="1:4" x14ac:dyDescent="0.2">
      <c r="A111" s="45">
        <v>103</v>
      </c>
      <c r="B111" s="66" t="s">
        <v>204</v>
      </c>
      <c r="C111" s="10" t="s">
        <v>205</v>
      </c>
      <c r="D111" s="142">
        <v>0</v>
      </c>
    </row>
    <row r="112" spans="1:4" x14ac:dyDescent="0.2">
      <c r="A112" s="45">
        <v>104</v>
      </c>
      <c r="B112" s="66" t="s">
        <v>206</v>
      </c>
      <c r="C112" s="10" t="s">
        <v>207</v>
      </c>
      <c r="D112" s="142">
        <v>0</v>
      </c>
    </row>
    <row r="113" spans="1:4" x14ac:dyDescent="0.2">
      <c r="A113" s="45">
        <v>105</v>
      </c>
      <c r="B113" s="66" t="s">
        <v>208</v>
      </c>
      <c r="C113" s="10" t="s">
        <v>209</v>
      </c>
      <c r="D113" s="142">
        <v>0</v>
      </c>
    </row>
    <row r="114" spans="1:4" x14ac:dyDescent="0.2">
      <c r="A114" s="45">
        <v>106</v>
      </c>
      <c r="B114" s="66" t="s">
        <v>210</v>
      </c>
      <c r="C114" s="10" t="s">
        <v>211</v>
      </c>
      <c r="D114" s="142">
        <v>0</v>
      </c>
    </row>
    <row r="115" spans="1:4" x14ac:dyDescent="0.2">
      <c r="A115" s="45">
        <v>107</v>
      </c>
      <c r="B115" s="66" t="s">
        <v>212</v>
      </c>
      <c r="C115" s="10" t="s">
        <v>213</v>
      </c>
      <c r="D115" s="142">
        <v>0</v>
      </c>
    </row>
    <row r="116" spans="1:4" x14ac:dyDescent="0.2">
      <c r="A116" s="45">
        <v>108</v>
      </c>
      <c r="B116" s="66" t="s">
        <v>214</v>
      </c>
      <c r="C116" s="10" t="s">
        <v>215</v>
      </c>
      <c r="D116" s="142">
        <v>0</v>
      </c>
    </row>
    <row r="117" spans="1:4" ht="12" customHeight="1" x14ac:dyDescent="0.2">
      <c r="A117" s="45">
        <v>109</v>
      </c>
      <c r="B117" s="15" t="s">
        <v>216</v>
      </c>
      <c r="C117" s="16" t="s">
        <v>217</v>
      </c>
      <c r="D117" s="142">
        <v>0</v>
      </c>
    </row>
    <row r="118" spans="1:4" x14ac:dyDescent="0.2">
      <c r="A118" s="45">
        <v>110</v>
      </c>
      <c r="B118" s="15" t="s">
        <v>389</v>
      </c>
      <c r="C118" s="16" t="s">
        <v>321</v>
      </c>
      <c r="D118" s="142">
        <v>0</v>
      </c>
    </row>
    <row r="119" spans="1:4" x14ac:dyDescent="0.2">
      <c r="A119" s="45">
        <v>111</v>
      </c>
      <c r="B119" s="9" t="s">
        <v>218</v>
      </c>
      <c r="C119" s="7" t="s">
        <v>219</v>
      </c>
      <c r="D119" s="142">
        <v>3476888.06</v>
      </c>
    </row>
    <row r="120" spans="1:4" x14ac:dyDescent="0.2">
      <c r="A120" s="45">
        <v>112</v>
      </c>
      <c r="B120" s="66" t="s">
        <v>220</v>
      </c>
      <c r="C120" s="10" t="s">
        <v>221</v>
      </c>
      <c r="D120" s="142">
        <v>0</v>
      </c>
    </row>
    <row r="121" spans="1:4" x14ac:dyDescent="0.2">
      <c r="A121" s="45">
        <v>113</v>
      </c>
      <c r="B121" s="6" t="s">
        <v>222</v>
      </c>
      <c r="C121" s="17" t="s">
        <v>223</v>
      </c>
      <c r="D121" s="142">
        <v>0</v>
      </c>
    </row>
    <row r="122" spans="1:4" x14ac:dyDescent="0.2">
      <c r="A122" s="45">
        <v>114</v>
      </c>
      <c r="B122" s="66" t="s">
        <v>224</v>
      </c>
      <c r="C122" s="10" t="s">
        <v>225</v>
      </c>
      <c r="D122" s="142">
        <v>0</v>
      </c>
    </row>
    <row r="123" spans="1:4" ht="13.5" customHeight="1" x14ac:dyDescent="0.2">
      <c r="A123" s="45">
        <v>115</v>
      </c>
      <c r="B123" s="66" t="s">
        <v>226</v>
      </c>
      <c r="C123" s="10" t="s">
        <v>227</v>
      </c>
      <c r="D123" s="142">
        <v>0</v>
      </c>
    </row>
    <row r="124" spans="1:4" x14ac:dyDescent="0.2">
      <c r="A124" s="45">
        <v>116</v>
      </c>
      <c r="B124" s="9" t="s">
        <v>228</v>
      </c>
      <c r="C124" s="10" t="s">
        <v>229</v>
      </c>
      <c r="D124" s="142">
        <v>0</v>
      </c>
    </row>
    <row r="125" spans="1:4" x14ac:dyDescent="0.2">
      <c r="A125" s="45">
        <v>117</v>
      </c>
      <c r="B125" s="9" t="s">
        <v>230</v>
      </c>
      <c r="C125" s="10" t="s">
        <v>231</v>
      </c>
      <c r="D125" s="142">
        <v>0</v>
      </c>
    </row>
    <row r="126" spans="1:4" x14ac:dyDescent="0.2">
      <c r="A126" s="45">
        <v>118</v>
      </c>
      <c r="B126" s="9" t="s">
        <v>232</v>
      </c>
      <c r="C126" s="10" t="s">
        <v>233</v>
      </c>
      <c r="D126" s="142">
        <v>0</v>
      </c>
    </row>
    <row r="127" spans="1:4" ht="12.75" customHeight="1" x14ac:dyDescent="0.2">
      <c r="A127" s="45">
        <v>119</v>
      </c>
      <c r="B127" s="6" t="s">
        <v>234</v>
      </c>
      <c r="C127" s="7" t="s">
        <v>235</v>
      </c>
      <c r="D127" s="142">
        <v>0</v>
      </c>
    </row>
    <row r="128" spans="1:4" x14ac:dyDescent="0.2">
      <c r="A128" s="45">
        <v>120</v>
      </c>
      <c r="B128" s="9" t="s">
        <v>236</v>
      </c>
      <c r="C128" s="7" t="s">
        <v>237</v>
      </c>
      <c r="D128" s="142">
        <v>0</v>
      </c>
    </row>
    <row r="129" spans="1:4" x14ac:dyDescent="0.2">
      <c r="A129" s="45">
        <v>121</v>
      </c>
      <c r="B129" s="66" t="s">
        <v>238</v>
      </c>
      <c r="C129" s="10" t="s">
        <v>239</v>
      </c>
      <c r="D129" s="142">
        <v>0</v>
      </c>
    </row>
    <row r="130" spans="1:4" x14ac:dyDescent="0.2">
      <c r="A130" s="45">
        <v>122</v>
      </c>
      <c r="B130" s="66" t="s">
        <v>240</v>
      </c>
      <c r="C130" s="10" t="s">
        <v>241</v>
      </c>
      <c r="D130" s="142">
        <v>0</v>
      </c>
    </row>
    <row r="131" spans="1:4" x14ac:dyDescent="0.2">
      <c r="A131" s="45">
        <v>123</v>
      </c>
      <c r="B131" s="66" t="s">
        <v>242</v>
      </c>
      <c r="C131" s="10" t="s">
        <v>322</v>
      </c>
      <c r="D131" s="142">
        <v>52304135.450000018</v>
      </c>
    </row>
    <row r="132" spans="1:4" x14ac:dyDescent="0.2">
      <c r="A132" s="45">
        <v>124</v>
      </c>
      <c r="B132" s="66" t="s">
        <v>243</v>
      </c>
      <c r="C132" s="10" t="s">
        <v>244</v>
      </c>
      <c r="D132" s="142">
        <v>21506402.550000001</v>
      </c>
    </row>
    <row r="133" spans="1:4" ht="21.75" customHeight="1" x14ac:dyDescent="0.2">
      <c r="A133" s="45">
        <v>125</v>
      </c>
      <c r="B133" s="66" t="s">
        <v>245</v>
      </c>
      <c r="C133" s="10" t="s">
        <v>246</v>
      </c>
      <c r="D133" s="142">
        <v>50496458.74000001</v>
      </c>
    </row>
    <row r="134" spans="1:4" x14ac:dyDescent="0.2">
      <c r="A134" s="45">
        <v>126</v>
      </c>
      <c r="B134" s="6" t="s">
        <v>247</v>
      </c>
      <c r="C134" s="7" t="s">
        <v>248</v>
      </c>
      <c r="D134" s="142">
        <v>32744468.659999996</v>
      </c>
    </row>
    <row r="135" spans="1:4" x14ac:dyDescent="0.2">
      <c r="A135" s="45">
        <v>127</v>
      </c>
      <c r="B135" s="66" t="s">
        <v>249</v>
      </c>
      <c r="C135" s="10" t="s">
        <v>250</v>
      </c>
      <c r="D135" s="142">
        <v>97223864.589999616</v>
      </c>
    </row>
    <row r="136" spans="1:4" x14ac:dyDescent="0.2">
      <c r="A136" s="45">
        <v>128</v>
      </c>
      <c r="B136" s="6" t="s">
        <v>251</v>
      </c>
      <c r="C136" s="10" t="s">
        <v>323</v>
      </c>
      <c r="D136" s="142">
        <v>4973376.0999999996</v>
      </c>
    </row>
    <row r="137" spans="1:4" ht="24" customHeight="1" x14ac:dyDescent="0.2">
      <c r="A137" s="45">
        <v>129</v>
      </c>
      <c r="B137" s="11" t="s">
        <v>252</v>
      </c>
      <c r="C137" s="12" t="s">
        <v>253</v>
      </c>
      <c r="D137" s="142">
        <v>44462380.210000053</v>
      </c>
    </row>
    <row r="138" spans="1:4" x14ac:dyDescent="0.2">
      <c r="A138" s="45">
        <v>130</v>
      </c>
      <c r="B138" s="66" t="s">
        <v>254</v>
      </c>
      <c r="C138" s="10" t="s">
        <v>255</v>
      </c>
      <c r="D138" s="142">
        <v>0</v>
      </c>
    </row>
    <row r="139" spans="1:4" x14ac:dyDescent="0.2">
      <c r="A139" s="45">
        <v>131</v>
      </c>
      <c r="B139" s="66" t="s">
        <v>256</v>
      </c>
      <c r="C139" s="10" t="s">
        <v>257</v>
      </c>
      <c r="D139" s="142">
        <v>0</v>
      </c>
    </row>
    <row r="140" spans="1:4" x14ac:dyDescent="0.2">
      <c r="A140" s="45">
        <v>132</v>
      </c>
      <c r="B140" s="66" t="s">
        <v>258</v>
      </c>
      <c r="C140" s="10" t="s">
        <v>259</v>
      </c>
      <c r="D140" s="142">
        <v>100455.66</v>
      </c>
    </row>
    <row r="141" spans="1:4" ht="13.5" customHeight="1" x14ac:dyDescent="0.2">
      <c r="A141" s="45">
        <v>133</v>
      </c>
      <c r="B141" s="11" t="s">
        <v>260</v>
      </c>
      <c r="C141" s="12" t="s">
        <v>324</v>
      </c>
      <c r="D141" s="142">
        <v>344559.51</v>
      </c>
    </row>
    <row r="142" spans="1:4" x14ac:dyDescent="0.2">
      <c r="A142" s="45">
        <v>134</v>
      </c>
      <c r="B142" s="9" t="s">
        <v>261</v>
      </c>
      <c r="C142" s="12" t="s">
        <v>262</v>
      </c>
      <c r="D142" s="142">
        <v>56062509.870000049</v>
      </c>
    </row>
    <row r="143" spans="1:4" x14ac:dyDescent="0.2">
      <c r="A143" s="45">
        <v>135</v>
      </c>
      <c r="B143" s="66" t="s">
        <v>263</v>
      </c>
      <c r="C143" s="10" t="s">
        <v>264</v>
      </c>
      <c r="D143" s="142">
        <v>26016532.899999999</v>
      </c>
    </row>
    <row r="144" spans="1:4" x14ac:dyDescent="0.2">
      <c r="A144" s="45">
        <v>136</v>
      </c>
      <c r="B144" s="6" t="s">
        <v>265</v>
      </c>
      <c r="C144" s="7" t="s">
        <v>266</v>
      </c>
      <c r="D144" s="142">
        <v>0</v>
      </c>
    </row>
    <row r="145" spans="1:4" ht="10.5" customHeight="1" x14ac:dyDescent="0.2">
      <c r="A145" s="45">
        <v>137</v>
      </c>
      <c r="B145" s="58" t="s">
        <v>267</v>
      </c>
      <c r="C145" s="53" t="s">
        <v>268</v>
      </c>
      <c r="D145" s="142">
        <v>0</v>
      </c>
    </row>
    <row r="148" spans="1:4" x14ac:dyDescent="0.2">
      <c r="D148" s="55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J149"/>
  <sheetViews>
    <sheetView zoomScale="98" zoomScaleNormal="98" workbookViewId="0">
      <pane xSplit="3" ySplit="9" topLeftCell="D137" activePane="bottomRight" state="frozen"/>
      <selection pane="topRight" activeCell="D1" sqref="D1"/>
      <selection pane="bottomLeft" activeCell="A10" sqref="A10"/>
      <selection pane="bottomRight" activeCell="E152" sqref="E152"/>
    </sheetView>
  </sheetViews>
  <sheetFormatPr defaultRowHeight="12" x14ac:dyDescent="0.2"/>
  <cols>
    <col min="1" max="1" width="4.7109375" style="39" customWidth="1"/>
    <col min="2" max="2" width="9.28515625" style="39" customWidth="1"/>
    <col min="3" max="3" width="41.28515625" style="60" customWidth="1"/>
    <col min="4" max="4" width="15.7109375" style="29" customWidth="1"/>
    <col min="5" max="6" width="15.140625" style="29" customWidth="1"/>
    <col min="7" max="7" width="24.7109375" style="29" customWidth="1"/>
    <col min="8" max="8" width="19" style="29" customWidth="1"/>
    <col min="9" max="9" width="16.85546875" style="3" customWidth="1"/>
    <col min="10" max="16384" width="9.140625" style="3"/>
  </cols>
  <sheetData>
    <row r="1" spans="1:10" ht="26.25" customHeight="1" x14ac:dyDescent="0.2">
      <c r="A1" s="204" t="s">
        <v>327</v>
      </c>
      <c r="B1" s="204"/>
      <c r="C1" s="204"/>
      <c r="D1" s="204"/>
      <c r="E1" s="204"/>
      <c r="F1" s="204"/>
      <c r="G1" s="204"/>
      <c r="H1" s="204"/>
    </row>
    <row r="2" spans="1:10" ht="12.75" customHeight="1" x14ac:dyDescent="0.2">
      <c r="C2" s="4"/>
      <c r="H2" s="29" t="s">
        <v>293</v>
      </c>
    </row>
    <row r="3" spans="1:10" s="5" customFormat="1" ht="24.75" customHeight="1" x14ac:dyDescent="0.2">
      <c r="A3" s="206" t="s">
        <v>0</v>
      </c>
      <c r="B3" s="206" t="s">
        <v>1</v>
      </c>
      <c r="C3" s="206" t="s">
        <v>2</v>
      </c>
      <c r="D3" s="273" t="s">
        <v>291</v>
      </c>
      <c r="E3" s="273"/>
      <c r="F3" s="273"/>
      <c r="G3" s="273"/>
      <c r="H3" s="273"/>
    </row>
    <row r="4" spans="1:10" s="5" customFormat="1" ht="24.75" customHeight="1" x14ac:dyDescent="0.2">
      <c r="A4" s="206"/>
      <c r="B4" s="206"/>
      <c r="C4" s="206"/>
      <c r="D4" s="274" t="s">
        <v>270</v>
      </c>
      <c r="E4" s="273" t="s">
        <v>306</v>
      </c>
      <c r="F4" s="273"/>
      <c r="G4" s="273"/>
      <c r="H4" s="273"/>
    </row>
    <row r="5" spans="1:10" ht="55.5" customHeight="1" x14ac:dyDescent="0.2">
      <c r="A5" s="206"/>
      <c r="B5" s="206"/>
      <c r="C5" s="206"/>
      <c r="D5" s="274"/>
      <c r="E5" s="272" t="s">
        <v>288</v>
      </c>
      <c r="F5" s="274" t="s">
        <v>289</v>
      </c>
      <c r="G5" s="154" t="s">
        <v>317</v>
      </c>
      <c r="H5" s="272" t="s">
        <v>381</v>
      </c>
    </row>
    <row r="6" spans="1:10" ht="60.75" customHeight="1" x14ac:dyDescent="0.2">
      <c r="A6" s="206"/>
      <c r="B6" s="206"/>
      <c r="C6" s="206"/>
      <c r="D6" s="272"/>
      <c r="E6" s="273"/>
      <c r="F6" s="272"/>
      <c r="G6" s="153" t="s">
        <v>318</v>
      </c>
      <c r="H6" s="273"/>
    </row>
    <row r="7" spans="1:10" ht="21" customHeight="1" x14ac:dyDescent="0.2">
      <c r="A7" s="255" t="s">
        <v>270</v>
      </c>
      <c r="B7" s="255"/>
      <c r="C7" s="255"/>
      <c r="D7" s="61">
        <f>E7+F7+G7+H7</f>
        <v>8130093067</v>
      </c>
      <c r="E7" s="61">
        <f>E8+E9</f>
        <v>6115335459</v>
      </c>
      <c r="F7" s="61">
        <f>F8+F9</f>
        <v>1446656535</v>
      </c>
      <c r="G7" s="61">
        <f>G8+G9</f>
        <v>165134342</v>
      </c>
      <c r="H7" s="61">
        <f>H8+H9</f>
        <v>402966731</v>
      </c>
      <c r="J7" s="29"/>
    </row>
    <row r="8" spans="1:10" ht="17.25" customHeight="1" x14ac:dyDescent="0.2">
      <c r="A8" s="219" t="s">
        <v>269</v>
      </c>
      <c r="B8" s="220"/>
      <c r="C8" s="221"/>
      <c r="D8" s="62">
        <v>145586426</v>
      </c>
      <c r="E8" s="62">
        <v>68867121</v>
      </c>
      <c r="F8" s="62">
        <v>76719305</v>
      </c>
      <c r="G8" s="63"/>
      <c r="H8" s="62"/>
      <c r="J8" s="29"/>
    </row>
    <row r="9" spans="1:10" ht="11.25" customHeight="1" x14ac:dyDescent="0.2">
      <c r="A9" s="219" t="s">
        <v>313</v>
      </c>
      <c r="B9" s="220"/>
      <c r="C9" s="221"/>
      <c r="D9" s="61">
        <f>E9+F9+G9+H9</f>
        <v>7984506641</v>
      </c>
      <c r="E9" s="61">
        <f>SUM(E10:E148)-E91</f>
        <v>6046468338</v>
      </c>
      <c r="F9" s="61">
        <f t="shared" ref="F9:H9" si="0">SUM(F10:F148)-F91</f>
        <v>1369937230</v>
      </c>
      <c r="G9" s="61">
        <f t="shared" si="0"/>
        <v>165134342</v>
      </c>
      <c r="H9" s="61">
        <f t="shared" si="0"/>
        <v>402966731</v>
      </c>
      <c r="J9" s="29"/>
    </row>
    <row r="10" spans="1:10" ht="12" customHeight="1" x14ac:dyDescent="0.2">
      <c r="A10" s="45">
        <v>1</v>
      </c>
      <c r="B10" s="6" t="s">
        <v>3</v>
      </c>
      <c r="C10" s="7" t="s">
        <v>4</v>
      </c>
      <c r="D10" s="64">
        <f t="shared" ref="D10:D73" si="1">SUM(E10:H10)</f>
        <v>38058890</v>
      </c>
      <c r="E10" s="64">
        <v>31090641</v>
      </c>
      <c r="F10" s="62">
        <v>3338463</v>
      </c>
      <c r="G10" s="62">
        <v>1637682</v>
      </c>
      <c r="H10" s="62">
        <v>1992104</v>
      </c>
      <c r="J10" s="29"/>
    </row>
    <row r="11" spans="1:10" ht="12" customHeight="1" x14ac:dyDescent="0.2">
      <c r="A11" s="45">
        <v>2</v>
      </c>
      <c r="B11" s="9" t="s">
        <v>5</v>
      </c>
      <c r="C11" s="7" t="s">
        <v>6</v>
      </c>
      <c r="D11" s="64">
        <f t="shared" si="1"/>
        <v>37761424</v>
      </c>
      <c r="E11" s="64">
        <v>30894204</v>
      </c>
      <c r="F11" s="8">
        <v>4976768</v>
      </c>
      <c r="G11" s="8">
        <v>0</v>
      </c>
      <c r="H11" s="8">
        <v>1890452</v>
      </c>
      <c r="J11" s="29"/>
    </row>
    <row r="12" spans="1:10" ht="12" customHeight="1" x14ac:dyDescent="0.2">
      <c r="A12" s="45">
        <v>3</v>
      </c>
      <c r="B12" s="66" t="s">
        <v>7</v>
      </c>
      <c r="C12" s="10" t="s">
        <v>8</v>
      </c>
      <c r="D12" s="64">
        <f t="shared" si="1"/>
        <v>114784122</v>
      </c>
      <c r="E12" s="64">
        <v>91945464</v>
      </c>
      <c r="F12" s="8">
        <v>17485587</v>
      </c>
      <c r="G12" s="8">
        <v>0</v>
      </c>
      <c r="H12" s="8">
        <v>5353071</v>
      </c>
      <c r="J12" s="29"/>
    </row>
    <row r="13" spans="1:10" ht="12" customHeight="1" x14ac:dyDescent="0.2">
      <c r="A13" s="45">
        <v>4</v>
      </c>
      <c r="B13" s="6" t="s">
        <v>9</v>
      </c>
      <c r="C13" s="7" t="s">
        <v>10</v>
      </c>
      <c r="D13" s="64">
        <f t="shared" si="1"/>
        <v>36394497</v>
      </c>
      <c r="E13" s="64">
        <v>31249237</v>
      </c>
      <c r="F13" s="8">
        <v>3254117</v>
      </c>
      <c r="G13" s="8">
        <v>0</v>
      </c>
      <c r="H13" s="8">
        <v>1891143</v>
      </c>
      <c r="J13" s="29"/>
    </row>
    <row r="14" spans="1:10" ht="12" customHeight="1" x14ac:dyDescent="0.2">
      <c r="A14" s="45">
        <v>5</v>
      </c>
      <c r="B14" s="6" t="s">
        <v>11</v>
      </c>
      <c r="C14" s="7" t="s">
        <v>12</v>
      </c>
      <c r="D14" s="64">
        <f t="shared" si="1"/>
        <v>41647831</v>
      </c>
      <c r="E14" s="64">
        <v>34961524</v>
      </c>
      <c r="F14" s="8">
        <v>5118707</v>
      </c>
      <c r="G14" s="8">
        <v>0</v>
      </c>
      <c r="H14" s="8">
        <v>1567600</v>
      </c>
      <c r="J14" s="29"/>
    </row>
    <row r="15" spans="1:10" ht="12" customHeight="1" x14ac:dyDescent="0.2">
      <c r="A15" s="45">
        <v>6</v>
      </c>
      <c r="B15" s="66" t="s">
        <v>13</v>
      </c>
      <c r="C15" s="10" t="s">
        <v>14</v>
      </c>
      <c r="D15" s="64">
        <f t="shared" si="1"/>
        <v>287789220</v>
      </c>
      <c r="E15" s="64">
        <v>231170817</v>
      </c>
      <c r="F15" s="8">
        <v>45017273</v>
      </c>
      <c r="G15" s="8">
        <v>0</v>
      </c>
      <c r="H15" s="8">
        <v>11601130</v>
      </c>
      <c r="J15" s="29"/>
    </row>
    <row r="16" spans="1:10" ht="12" customHeight="1" x14ac:dyDescent="0.2">
      <c r="A16" s="45">
        <v>7</v>
      </c>
      <c r="B16" s="11" t="s">
        <v>15</v>
      </c>
      <c r="C16" s="12" t="s">
        <v>16</v>
      </c>
      <c r="D16" s="64">
        <f t="shared" si="1"/>
        <v>113742275</v>
      </c>
      <c r="E16" s="64">
        <v>87941757</v>
      </c>
      <c r="F16" s="8">
        <v>18570004</v>
      </c>
      <c r="G16" s="8">
        <v>0</v>
      </c>
      <c r="H16" s="8">
        <v>7230514</v>
      </c>
      <c r="J16" s="29"/>
    </row>
    <row r="17" spans="1:10" ht="12" customHeight="1" x14ac:dyDescent="0.2">
      <c r="A17" s="45">
        <v>8</v>
      </c>
      <c r="B17" s="66" t="s">
        <v>17</v>
      </c>
      <c r="C17" s="10" t="s">
        <v>18</v>
      </c>
      <c r="D17" s="64">
        <f t="shared" si="1"/>
        <v>44286336</v>
      </c>
      <c r="E17" s="64">
        <v>37325254</v>
      </c>
      <c r="F17" s="8">
        <v>5114987</v>
      </c>
      <c r="G17" s="8">
        <v>0</v>
      </c>
      <c r="H17" s="8">
        <v>1846095</v>
      </c>
      <c r="J17" s="29"/>
    </row>
    <row r="18" spans="1:10" ht="12" customHeight="1" x14ac:dyDescent="0.2">
      <c r="A18" s="45">
        <v>9</v>
      </c>
      <c r="B18" s="66" t="s">
        <v>19</v>
      </c>
      <c r="C18" s="10" t="s">
        <v>20</v>
      </c>
      <c r="D18" s="64">
        <f t="shared" si="1"/>
        <v>40801987</v>
      </c>
      <c r="E18" s="64">
        <v>34385068</v>
      </c>
      <c r="F18" s="8">
        <v>4052049</v>
      </c>
      <c r="G18" s="8">
        <v>0</v>
      </c>
      <c r="H18" s="8">
        <v>2364870</v>
      </c>
      <c r="J18" s="29"/>
    </row>
    <row r="19" spans="1:10" ht="12" customHeight="1" x14ac:dyDescent="0.2">
      <c r="A19" s="45">
        <v>10</v>
      </c>
      <c r="B19" s="66" t="s">
        <v>21</v>
      </c>
      <c r="C19" s="10" t="s">
        <v>22</v>
      </c>
      <c r="D19" s="64">
        <f t="shared" si="1"/>
        <v>47858206</v>
      </c>
      <c r="E19" s="64">
        <v>39854151</v>
      </c>
      <c r="F19" s="8">
        <v>5575778</v>
      </c>
      <c r="G19" s="8">
        <v>0</v>
      </c>
      <c r="H19" s="8">
        <v>2428277</v>
      </c>
      <c r="J19" s="29"/>
    </row>
    <row r="20" spans="1:10" ht="12" customHeight="1" x14ac:dyDescent="0.2">
      <c r="A20" s="45">
        <v>11</v>
      </c>
      <c r="B20" s="66" t="s">
        <v>23</v>
      </c>
      <c r="C20" s="10" t="s">
        <v>24</v>
      </c>
      <c r="D20" s="64">
        <f t="shared" si="1"/>
        <v>41336788</v>
      </c>
      <c r="E20" s="64">
        <v>36454190</v>
      </c>
      <c r="F20" s="8">
        <v>3291732</v>
      </c>
      <c r="G20" s="8">
        <v>0</v>
      </c>
      <c r="H20" s="8">
        <v>1590866</v>
      </c>
      <c r="J20" s="29"/>
    </row>
    <row r="21" spans="1:10" ht="12" customHeight="1" x14ac:dyDescent="0.2">
      <c r="A21" s="45">
        <v>12</v>
      </c>
      <c r="B21" s="66" t="s">
        <v>25</v>
      </c>
      <c r="C21" s="10" t="s">
        <v>26</v>
      </c>
      <c r="D21" s="64">
        <f t="shared" si="1"/>
        <v>77132013</v>
      </c>
      <c r="E21" s="64">
        <v>67075739</v>
      </c>
      <c r="F21" s="8">
        <v>5614893</v>
      </c>
      <c r="G21" s="8">
        <v>0</v>
      </c>
      <c r="H21" s="8">
        <v>4441381</v>
      </c>
      <c r="J21" s="29"/>
    </row>
    <row r="22" spans="1:10" ht="12" customHeight="1" x14ac:dyDescent="0.2">
      <c r="A22" s="45">
        <v>13</v>
      </c>
      <c r="B22" s="66" t="s">
        <v>390</v>
      </c>
      <c r="C22" s="7" t="s">
        <v>356</v>
      </c>
      <c r="D22" s="64">
        <f t="shared" si="1"/>
        <v>0</v>
      </c>
      <c r="E22" s="64">
        <v>0</v>
      </c>
      <c r="F22" s="8">
        <v>0</v>
      </c>
      <c r="G22" s="8"/>
      <c r="H22" s="8">
        <v>0</v>
      </c>
      <c r="J22" s="29"/>
    </row>
    <row r="23" spans="1:10" ht="12" customHeight="1" x14ac:dyDescent="0.2">
      <c r="A23" s="45">
        <v>14</v>
      </c>
      <c r="B23" s="6" t="s">
        <v>27</v>
      </c>
      <c r="C23" s="10" t="s">
        <v>28</v>
      </c>
      <c r="D23" s="64">
        <f t="shared" si="1"/>
        <v>0</v>
      </c>
      <c r="E23" s="64">
        <v>0</v>
      </c>
      <c r="F23" s="8">
        <v>0</v>
      </c>
      <c r="G23" s="8">
        <v>0</v>
      </c>
      <c r="H23" s="8">
        <v>0</v>
      </c>
      <c r="J23" s="29"/>
    </row>
    <row r="24" spans="1:10" ht="12" customHeight="1" x14ac:dyDescent="0.2">
      <c r="A24" s="45">
        <v>15</v>
      </c>
      <c r="B24" s="66" t="s">
        <v>29</v>
      </c>
      <c r="C24" s="10" t="s">
        <v>30</v>
      </c>
      <c r="D24" s="64">
        <f t="shared" si="1"/>
        <v>50089964</v>
      </c>
      <c r="E24" s="64">
        <v>47215432</v>
      </c>
      <c r="F24" s="8">
        <v>1505480</v>
      </c>
      <c r="G24" s="8">
        <v>0</v>
      </c>
      <c r="H24" s="8">
        <v>1369052</v>
      </c>
      <c r="J24" s="29"/>
    </row>
    <row r="25" spans="1:10" ht="12" customHeight="1" x14ac:dyDescent="0.2">
      <c r="A25" s="45">
        <v>16</v>
      </c>
      <c r="B25" s="66" t="s">
        <v>31</v>
      </c>
      <c r="C25" s="10" t="s">
        <v>32</v>
      </c>
      <c r="D25" s="64">
        <f t="shared" si="1"/>
        <v>74919261</v>
      </c>
      <c r="E25" s="64">
        <v>66501280</v>
      </c>
      <c r="F25" s="8">
        <v>5580546</v>
      </c>
      <c r="G25" s="8">
        <v>0</v>
      </c>
      <c r="H25" s="8">
        <v>2837435</v>
      </c>
      <c r="J25" s="29"/>
    </row>
    <row r="26" spans="1:10" ht="12" customHeight="1" x14ac:dyDescent="0.2">
      <c r="A26" s="45">
        <v>17</v>
      </c>
      <c r="B26" s="66" t="s">
        <v>33</v>
      </c>
      <c r="C26" s="10" t="s">
        <v>34</v>
      </c>
      <c r="D26" s="64">
        <f t="shared" si="1"/>
        <v>107181919</v>
      </c>
      <c r="E26" s="64">
        <v>91117176</v>
      </c>
      <c r="F26" s="8">
        <v>11783643</v>
      </c>
      <c r="G26" s="8">
        <v>0</v>
      </c>
      <c r="H26" s="8">
        <v>4281100</v>
      </c>
      <c r="J26" s="29"/>
    </row>
    <row r="27" spans="1:10" ht="12" customHeight="1" x14ac:dyDescent="0.2">
      <c r="A27" s="45">
        <v>18</v>
      </c>
      <c r="B27" s="66" t="s">
        <v>35</v>
      </c>
      <c r="C27" s="10" t="s">
        <v>36</v>
      </c>
      <c r="D27" s="64">
        <f t="shared" si="1"/>
        <v>208296553</v>
      </c>
      <c r="E27" s="64">
        <v>155041551</v>
      </c>
      <c r="F27" s="8">
        <v>31404487</v>
      </c>
      <c r="G27" s="8">
        <v>11814091</v>
      </c>
      <c r="H27" s="8">
        <v>10036424</v>
      </c>
      <c r="J27" s="29"/>
    </row>
    <row r="28" spans="1:10" ht="12" customHeight="1" x14ac:dyDescent="0.2">
      <c r="A28" s="45">
        <v>19</v>
      </c>
      <c r="B28" s="6" t="s">
        <v>37</v>
      </c>
      <c r="C28" s="7" t="s">
        <v>38</v>
      </c>
      <c r="D28" s="64">
        <f t="shared" si="1"/>
        <v>31894326</v>
      </c>
      <c r="E28" s="64">
        <v>27374319</v>
      </c>
      <c r="F28" s="8">
        <v>2927285</v>
      </c>
      <c r="G28" s="8">
        <v>0</v>
      </c>
      <c r="H28" s="8">
        <v>1592722</v>
      </c>
      <c r="J28" s="29"/>
    </row>
    <row r="29" spans="1:10" ht="12" customHeight="1" x14ac:dyDescent="0.2">
      <c r="A29" s="45">
        <v>20</v>
      </c>
      <c r="B29" s="6" t="s">
        <v>39</v>
      </c>
      <c r="C29" s="7" t="s">
        <v>40</v>
      </c>
      <c r="D29" s="64">
        <f t="shared" si="1"/>
        <v>25916818</v>
      </c>
      <c r="E29" s="64">
        <v>23471176</v>
      </c>
      <c r="F29" s="8">
        <v>1493243</v>
      </c>
      <c r="G29" s="8">
        <v>0</v>
      </c>
      <c r="H29" s="8">
        <v>952399</v>
      </c>
      <c r="J29" s="29"/>
    </row>
    <row r="30" spans="1:10" ht="12" customHeight="1" x14ac:dyDescent="0.2">
      <c r="A30" s="45">
        <v>21</v>
      </c>
      <c r="B30" s="6" t="s">
        <v>41</v>
      </c>
      <c r="C30" s="7" t="s">
        <v>42</v>
      </c>
      <c r="D30" s="64">
        <f t="shared" si="1"/>
        <v>127856191</v>
      </c>
      <c r="E30" s="64">
        <v>108650012</v>
      </c>
      <c r="F30" s="8">
        <v>13994746</v>
      </c>
      <c r="G30" s="8">
        <v>0</v>
      </c>
      <c r="H30" s="8">
        <v>5211433</v>
      </c>
      <c r="J30" s="29"/>
    </row>
    <row r="31" spans="1:10" ht="12" customHeight="1" x14ac:dyDescent="0.2">
      <c r="A31" s="45">
        <v>22</v>
      </c>
      <c r="B31" s="6" t="s">
        <v>43</v>
      </c>
      <c r="C31" s="7" t="s">
        <v>44</v>
      </c>
      <c r="D31" s="64">
        <f t="shared" si="1"/>
        <v>113591758</v>
      </c>
      <c r="E31" s="64">
        <v>89433764</v>
      </c>
      <c r="F31" s="8">
        <v>17176860</v>
      </c>
      <c r="G31" s="8">
        <v>0</v>
      </c>
      <c r="H31" s="8">
        <v>6981134</v>
      </c>
      <c r="J31" s="29"/>
    </row>
    <row r="32" spans="1:10" ht="12" customHeight="1" x14ac:dyDescent="0.2">
      <c r="A32" s="45">
        <v>23</v>
      </c>
      <c r="B32" s="66" t="s">
        <v>45</v>
      </c>
      <c r="C32" s="10" t="s">
        <v>46</v>
      </c>
      <c r="D32" s="64">
        <f t="shared" si="1"/>
        <v>52208573</v>
      </c>
      <c r="E32" s="64">
        <v>40119939</v>
      </c>
      <c r="F32" s="8">
        <v>9852822</v>
      </c>
      <c r="G32" s="8">
        <v>0</v>
      </c>
      <c r="H32" s="8">
        <v>2235812</v>
      </c>
      <c r="J32" s="29"/>
    </row>
    <row r="33" spans="1:10" ht="12" customHeight="1" x14ac:dyDescent="0.2">
      <c r="A33" s="45">
        <v>24</v>
      </c>
      <c r="B33" s="66" t="s">
        <v>47</v>
      </c>
      <c r="C33" s="10" t="s">
        <v>48</v>
      </c>
      <c r="D33" s="64">
        <f t="shared" si="1"/>
        <v>0</v>
      </c>
      <c r="E33" s="64">
        <v>0</v>
      </c>
      <c r="F33" s="8">
        <v>0</v>
      </c>
      <c r="G33" s="8">
        <v>0</v>
      </c>
      <c r="H33" s="8">
        <v>0</v>
      </c>
      <c r="J33" s="29"/>
    </row>
    <row r="34" spans="1:10" ht="12" customHeight="1" x14ac:dyDescent="0.2">
      <c r="A34" s="45">
        <v>25</v>
      </c>
      <c r="B34" s="66" t="s">
        <v>49</v>
      </c>
      <c r="C34" s="10" t="s">
        <v>50</v>
      </c>
      <c r="D34" s="64">
        <f t="shared" si="1"/>
        <v>0</v>
      </c>
      <c r="E34" s="64">
        <v>0</v>
      </c>
      <c r="F34" s="8">
        <v>0</v>
      </c>
      <c r="G34" s="8">
        <v>0</v>
      </c>
      <c r="H34" s="8">
        <v>0</v>
      </c>
      <c r="J34" s="29"/>
    </row>
    <row r="35" spans="1:10" ht="12" customHeight="1" x14ac:dyDescent="0.2">
      <c r="A35" s="45">
        <v>26</v>
      </c>
      <c r="B35" s="6" t="s">
        <v>51</v>
      </c>
      <c r="C35" s="12" t="s">
        <v>52</v>
      </c>
      <c r="D35" s="64">
        <f t="shared" si="1"/>
        <v>180273520</v>
      </c>
      <c r="E35" s="64">
        <v>128107879</v>
      </c>
      <c r="F35" s="8">
        <v>36946143</v>
      </c>
      <c r="G35" s="8">
        <v>3661572</v>
      </c>
      <c r="H35" s="8">
        <v>11557926</v>
      </c>
      <c r="J35" s="29"/>
    </row>
    <row r="36" spans="1:10" ht="12" customHeight="1" x14ac:dyDescent="0.2">
      <c r="A36" s="45">
        <v>27</v>
      </c>
      <c r="B36" s="66" t="s">
        <v>53</v>
      </c>
      <c r="C36" s="10" t="s">
        <v>54</v>
      </c>
      <c r="D36" s="64">
        <f t="shared" si="1"/>
        <v>252463114</v>
      </c>
      <c r="E36" s="64">
        <v>192755406</v>
      </c>
      <c r="F36" s="8">
        <v>11866916</v>
      </c>
      <c r="G36" s="8">
        <v>33582229</v>
      </c>
      <c r="H36" s="8">
        <v>14258563</v>
      </c>
      <c r="J36" s="29"/>
    </row>
    <row r="37" spans="1:10" ht="12" customHeight="1" x14ac:dyDescent="0.2">
      <c r="A37" s="45">
        <v>28</v>
      </c>
      <c r="B37" s="66" t="s">
        <v>55</v>
      </c>
      <c r="C37" s="10" t="s">
        <v>56</v>
      </c>
      <c r="D37" s="64">
        <f t="shared" si="1"/>
        <v>131880070</v>
      </c>
      <c r="E37" s="64">
        <v>122385064</v>
      </c>
      <c r="F37" s="8">
        <v>9495006</v>
      </c>
      <c r="G37" s="8">
        <v>0</v>
      </c>
      <c r="H37" s="8">
        <v>0</v>
      </c>
      <c r="J37" s="29"/>
    </row>
    <row r="38" spans="1:10" ht="12" customHeight="1" x14ac:dyDescent="0.2">
      <c r="A38" s="45">
        <v>29</v>
      </c>
      <c r="B38" s="9" t="s">
        <v>57</v>
      </c>
      <c r="C38" s="12" t="s">
        <v>58</v>
      </c>
      <c r="D38" s="64">
        <f t="shared" si="1"/>
        <v>9267257</v>
      </c>
      <c r="E38" s="64">
        <v>0</v>
      </c>
      <c r="F38" s="8">
        <v>9267257</v>
      </c>
      <c r="G38" s="8">
        <v>0</v>
      </c>
      <c r="H38" s="8">
        <v>0</v>
      </c>
      <c r="J38" s="29"/>
    </row>
    <row r="39" spans="1:10" ht="12" customHeight="1" x14ac:dyDescent="0.2">
      <c r="A39" s="45">
        <v>30</v>
      </c>
      <c r="B39" s="6" t="s">
        <v>59</v>
      </c>
      <c r="C39" s="7" t="s">
        <v>60</v>
      </c>
      <c r="D39" s="64">
        <f t="shared" si="1"/>
        <v>0</v>
      </c>
      <c r="E39" s="64">
        <v>0</v>
      </c>
      <c r="F39" s="8">
        <v>0</v>
      </c>
      <c r="G39" s="8">
        <v>0</v>
      </c>
      <c r="H39" s="8">
        <v>0</v>
      </c>
      <c r="J39" s="29"/>
    </row>
    <row r="40" spans="1:10" ht="12" customHeight="1" x14ac:dyDescent="0.2">
      <c r="A40" s="45">
        <v>31</v>
      </c>
      <c r="B40" s="66" t="s">
        <v>61</v>
      </c>
      <c r="C40" s="10" t="s">
        <v>62</v>
      </c>
      <c r="D40" s="64">
        <f t="shared" si="1"/>
        <v>10353848</v>
      </c>
      <c r="E40" s="64">
        <v>8899453</v>
      </c>
      <c r="F40" s="8">
        <v>287786</v>
      </c>
      <c r="G40" s="8">
        <v>0</v>
      </c>
      <c r="H40" s="8">
        <v>1166609</v>
      </c>
      <c r="J40" s="29"/>
    </row>
    <row r="41" spans="1:10" ht="12" customHeight="1" x14ac:dyDescent="0.2">
      <c r="A41" s="45">
        <v>32</v>
      </c>
      <c r="B41" s="9" t="s">
        <v>63</v>
      </c>
      <c r="C41" s="7" t="s">
        <v>64</v>
      </c>
      <c r="D41" s="64">
        <f t="shared" si="1"/>
        <v>152165946</v>
      </c>
      <c r="E41" s="64">
        <v>124702046</v>
      </c>
      <c r="F41" s="8">
        <v>20561580</v>
      </c>
      <c r="G41" s="8">
        <v>0</v>
      </c>
      <c r="H41" s="8">
        <v>6902320</v>
      </c>
      <c r="J41" s="29"/>
    </row>
    <row r="42" spans="1:10" ht="12" customHeight="1" x14ac:dyDescent="0.2">
      <c r="A42" s="45">
        <v>33</v>
      </c>
      <c r="B42" s="11" t="s">
        <v>65</v>
      </c>
      <c r="C42" s="12" t="s">
        <v>66</v>
      </c>
      <c r="D42" s="64">
        <f t="shared" si="1"/>
        <v>226272297</v>
      </c>
      <c r="E42" s="64">
        <v>180787098</v>
      </c>
      <c r="F42" s="8">
        <v>31819678</v>
      </c>
      <c r="G42" s="8">
        <v>0</v>
      </c>
      <c r="H42" s="8">
        <v>13665521</v>
      </c>
      <c r="J42" s="29"/>
    </row>
    <row r="43" spans="1:10" ht="12" customHeight="1" x14ac:dyDescent="0.2">
      <c r="A43" s="45">
        <v>34</v>
      </c>
      <c r="B43" s="9" t="s">
        <v>67</v>
      </c>
      <c r="C43" s="7" t="s">
        <v>68</v>
      </c>
      <c r="D43" s="64">
        <f t="shared" si="1"/>
        <v>46953768</v>
      </c>
      <c r="E43" s="64">
        <v>37973352</v>
      </c>
      <c r="F43" s="8">
        <v>6483227</v>
      </c>
      <c r="G43" s="8">
        <v>0</v>
      </c>
      <c r="H43" s="8">
        <v>2497189</v>
      </c>
      <c r="J43" s="29"/>
    </row>
    <row r="44" spans="1:10" ht="12" customHeight="1" x14ac:dyDescent="0.2">
      <c r="A44" s="45">
        <v>35</v>
      </c>
      <c r="B44" s="66" t="s">
        <v>69</v>
      </c>
      <c r="C44" s="10" t="s">
        <v>70</v>
      </c>
      <c r="D44" s="64">
        <f t="shared" si="1"/>
        <v>151011913</v>
      </c>
      <c r="E44" s="64">
        <v>125564283</v>
      </c>
      <c r="F44" s="8">
        <v>19505569</v>
      </c>
      <c r="G44" s="8">
        <v>0</v>
      </c>
      <c r="H44" s="8">
        <v>5942061</v>
      </c>
      <c r="J44" s="29"/>
    </row>
    <row r="45" spans="1:10" ht="12" customHeight="1" x14ac:dyDescent="0.2">
      <c r="A45" s="45">
        <v>36</v>
      </c>
      <c r="B45" s="9" t="s">
        <v>71</v>
      </c>
      <c r="C45" s="7" t="s">
        <v>72</v>
      </c>
      <c r="D45" s="64">
        <f t="shared" si="1"/>
        <v>54942882</v>
      </c>
      <c r="E45" s="64">
        <v>49000420</v>
      </c>
      <c r="F45" s="8">
        <v>3424949</v>
      </c>
      <c r="G45" s="8">
        <v>0</v>
      </c>
      <c r="H45" s="8">
        <v>2517513</v>
      </c>
      <c r="J45" s="29"/>
    </row>
    <row r="46" spans="1:10" ht="12" customHeight="1" x14ac:dyDescent="0.2">
      <c r="A46" s="45">
        <v>37</v>
      </c>
      <c r="B46" s="6" t="s">
        <v>73</v>
      </c>
      <c r="C46" s="7" t="s">
        <v>74</v>
      </c>
      <c r="D46" s="64">
        <f t="shared" si="1"/>
        <v>138128177</v>
      </c>
      <c r="E46" s="64">
        <v>119933043</v>
      </c>
      <c r="F46" s="8">
        <v>11170267</v>
      </c>
      <c r="G46" s="8">
        <v>0</v>
      </c>
      <c r="H46" s="8">
        <v>7024867</v>
      </c>
      <c r="J46" s="29"/>
    </row>
    <row r="47" spans="1:10" ht="12" customHeight="1" x14ac:dyDescent="0.2">
      <c r="A47" s="45">
        <v>38</v>
      </c>
      <c r="B47" s="13" t="s">
        <v>75</v>
      </c>
      <c r="C47" s="14" t="s">
        <v>76</v>
      </c>
      <c r="D47" s="64">
        <f t="shared" si="1"/>
        <v>48408009</v>
      </c>
      <c r="E47" s="64">
        <v>42800952</v>
      </c>
      <c r="F47" s="8">
        <v>3298552</v>
      </c>
      <c r="G47" s="8">
        <v>0</v>
      </c>
      <c r="H47" s="8">
        <v>2308505</v>
      </c>
      <c r="J47" s="29"/>
    </row>
    <row r="48" spans="1:10" ht="12" customHeight="1" x14ac:dyDescent="0.2">
      <c r="A48" s="45">
        <v>39</v>
      </c>
      <c r="B48" s="6" t="s">
        <v>77</v>
      </c>
      <c r="C48" s="7" t="s">
        <v>78</v>
      </c>
      <c r="D48" s="64">
        <f t="shared" si="1"/>
        <v>32200451</v>
      </c>
      <c r="E48" s="64">
        <v>27533752</v>
      </c>
      <c r="F48" s="8">
        <v>3423983</v>
      </c>
      <c r="G48" s="8">
        <v>0</v>
      </c>
      <c r="H48" s="8">
        <v>1242716</v>
      </c>
      <c r="J48" s="29"/>
    </row>
    <row r="49" spans="1:10" ht="12" customHeight="1" x14ac:dyDescent="0.2">
      <c r="A49" s="45">
        <v>40</v>
      </c>
      <c r="B49" s="11" t="s">
        <v>79</v>
      </c>
      <c r="C49" s="12" t="s">
        <v>80</v>
      </c>
      <c r="D49" s="64">
        <f t="shared" si="1"/>
        <v>52143336</v>
      </c>
      <c r="E49" s="64">
        <v>46971027</v>
      </c>
      <c r="F49" s="8">
        <v>2917475</v>
      </c>
      <c r="G49" s="8">
        <v>0</v>
      </c>
      <c r="H49" s="8">
        <v>2254834</v>
      </c>
      <c r="J49" s="29"/>
    </row>
    <row r="50" spans="1:10" ht="12" customHeight="1" x14ac:dyDescent="0.2">
      <c r="A50" s="45">
        <v>41</v>
      </c>
      <c r="B50" s="66" t="s">
        <v>81</v>
      </c>
      <c r="C50" s="10" t="s">
        <v>82</v>
      </c>
      <c r="D50" s="64">
        <f t="shared" si="1"/>
        <v>26935075</v>
      </c>
      <c r="E50" s="64">
        <v>23155841</v>
      </c>
      <c r="F50" s="8">
        <v>2127473</v>
      </c>
      <c r="G50" s="8">
        <v>0</v>
      </c>
      <c r="H50" s="8">
        <v>1651761</v>
      </c>
      <c r="J50" s="29"/>
    </row>
    <row r="51" spans="1:10" ht="12" customHeight="1" x14ac:dyDescent="0.2">
      <c r="A51" s="45">
        <v>42</v>
      </c>
      <c r="B51" s="9" t="s">
        <v>83</v>
      </c>
      <c r="C51" s="7" t="s">
        <v>84</v>
      </c>
      <c r="D51" s="64">
        <f t="shared" si="1"/>
        <v>25742755</v>
      </c>
      <c r="E51" s="64">
        <v>19730052</v>
      </c>
      <c r="F51" s="8">
        <v>1517787</v>
      </c>
      <c r="G51" s="8">
        <v>0</v>
      </c>
      <c r="H51" s="8">
        <v>4494916</v>
      </c>
      <c r="J51" s="29"/>
    </row>
    <row r="52" spans="1:10" ht="12" customHeight="1" x14ac:dyDescent="0.2">
      <c r="A52" s="45">
        <v>43</v>
      </c>
      <c r="B52" s="66" t="s">
        <v>85</v>
      </c>
      <c r="C52" s="10" t="s">
        <v>86</v>
      </c>
      <c r="D52" s="64">
        <f t="shared" si="1"/>
        <v>222135518</v>
      </c>
      <c r="E52" s="64">
        <v>159546166</v>
      </c>
      <c r="F52" s="8">
        <v>36827390</v>
      </c>
      <c r="G52" s="8">
        <v>16730257</v>
      </c>
      <c r="H52" s="8">
        <v>9031705</v>
      </c>
      <c r="J52" s="29"/>
    </row>
    <row r="53" spans="1:10" ht="12" customHeight="1" x14ac:dyDescent="0.2">
      <c r="A53" s="45">
        <v>44</v>
      </c>
      <c r="B53" s="6" t="s">
        <v>87</v>
      </c>
      <c r="C53" s="7" t="s">
        <v>88</v>
      </c>
      <c r="D53" s="64">
        <f t="shared" si="1"/>
        <v>45081679</v>
      </c>
      <c r="E53" s="64">
        <v>40083887</v>
      </c>
      <c r="F53" s="8">
        <v>2788387</v>
      </c>
      <c r="G53" s="8">
        <v>0</v>
      </c>
      <c r="H53" s="8">
        <v>2209405</v>
      </c>
      <c r="J53" s="29"/>
    </row>
    <row r="54" spans="1:10" ht="12" customHeight="1" x14ac:dyDescent="0.2">
      <c r="A54" s="45">
        <v>45</v>
      </c>
      <c r="B54" s="6" t="s">
        <v>89</v>
      </c>
      <c r="C54" s="7" t="s">
        <v>90</v>
      </c>
      <c r="D54" s="64">
        <f t="shared" si="1"/>
        <v>152349393</v>
      </c>
      <c r="E54" s="64">
        <v>131382267</v>
      </c>
      <c r="F54" s="8">
        <v>9527571</v>
      </c>
      <c r="G54" s="8">
        <v>0</v>
      </c>
      <c r="H54" s="8">
        <v>11439555</v>
      </c>
      <c r="J54" s="29"/>
    </row>
    <row r="55" spans="1:10" ht="12" customHeight="1" x14ac:dyDescent="0.2">
      <c r="A55" s="45">
        <v>46</v>
      </c>
      <c r="B55" s="66" t="s">
        <v>91</v>
      </c>
      <c r="C55" s="10" t="s">
        <v>92</v>
      </c>
      <c r="D55" s="64">
        <f t="shared" si="1"/>
        <v>37212987</v>
      </c>
      <c r="E55" s="64">
        <v>32724381</v>
      </c>
      <c r="F55" s="8">
        <v>2678516</v>
      </c>
      <c r="G55" s="8">
        <v>0</v>
      </c>
      <c r="H55" s="8">
        <v>1810090</v>
      </c>
      <c r="J55" s="29"/>
    </row>
    <row r="56" spans="1:10" ht="12" customHeight="1" x14ac:dyDescent="0.2">
      <c r="A56" s="45">
        <v>47</v>
      </c>
      <c r="B56" s="66" t="s">
        <v>93</v>
      </c>
      <c r="C56" s="10" t="s">
        <v>94</v>
      </c>
      <c r="D56" s="64">
        <f t="shared" si="1"/>
        <v>52974660</v>
      </c>
      <c r="E56" s="64">
        <v>45123292</v>
      </c>
      <c r="F56" s="8">
        <v>4859343</v>
      </c>
      <c r="G56" s="8">
        <v>0</v>
      </c>
      <c r="H56" s="8">
        <v>2992025</v>
      </c>
      <c r="J56" s="29"/>
    </row>
    <row r="57" spans="1:10" ht="12" customHeight="1" x14ac:dyDescent="0.2">
      <c r="A57" s="45">
        <v>48</v>
      </c>
      <c r="B57" s="9" t="s">
        <v>95</v>
      </c>
      <c r="C57" s="7" t="s">
        <v>96</v>
      </c>
      <c r="D57" s="64">
        <f t="shared" si="1"/>
        <v>67311285</v>
      </c>
      <c r="E57" s="64">
        <v>59377283</v>
      </c>
      <c r="F57" s="8">
        <v>5003497</v>
      </c>
      <c r="G57" s="8">
        <v>0</v>
      </c>
      <c r="H57" s="8">
        <v>2930505</v>
      </c>
      <c r="J57" s="29"/>
    </row>
    <row r="58" spans="1:10" ht="12" customHeight="1" x14ac:dyDescent="0.2">
      <c r="A58" s="45">
        <v>49</v>
      </c>
      <c r="B58" s="66" t="s">
        <v>97</v>
      </c>
      <c r="C58" s="10" t="s">
        <v>98</v>
      </c>
      <c r="D58" s="64">
        <f t="shared" si="1"/>
        <v>22886823</v>
      </c>
      <c r="E58" s="64">
        <v>20226375</v>
      </c>
      <c r="F58" s="8">
        <v>1344019</v>
      </c>
      <c r="G58" s="8">
        <v>0</v>
      </c>
      <c r="H58" s="8">
        <v>1316429</v>
      </c>
      <c r="J58" s="29"/>
    </row>
    <row r="59" spans="1:10" ht="12" customHeight="1" x14ac:dyDescent="0.2">
      <c r="A59" s="45">
        <v>50</v>
      </c>
      <c r="B59" s="9" t="s">
        <v>99</v>
      </c>
      <c r="C59" s="7" t="s">
        <v>100</v>
      </c>
      <c r="D59" s="64">
        <f t="shared" si="1"/>
        <v>44754782</v>
      </c>
      <c r="E59" s="64">
        <v>40200270</v>
      </c>
      <c r="F59" s="8">
        <v>3012519</v>
      </c>
      <c r="G59" s="8">
        <v>0</v>
      </c>
      <c r="H59" s="8">
        <v>1541993</v>
      </c>
      <c r="J59" s="29"/>
    </row>
    <row r="60" spans="1:10" ht="12" customHeight="1" x14ac:dyDescent="0.2">
      <c r="A60" s="45">
        <v>51</v>
      </c>
      <c r="B60" s="66" t="s">
        <v>101</v>
      </c>
      <c r="C60" s="10" t="s">
        <v>102</v>
      </c>
      <c r="D60" s="64">
        <f t="shared" si="1"/>
        <v>66949733</v>
      </c>
      <c r="E60" s="64">
        <v>60211403</v>
      </c>
      <c r="F60" s="8">
        <v>3834275</v>
      </c>
      <c r="G60" s="8">
        <v>0</v>
      </c>
      <c r="H60" s="8">
        <v>2904055</v>
      </c>
      <c r="J60" s="29"/>
    </row>
    <row r="61" spans="1:10" ht="12" customHeight="1" x14ac:dyDescent="0.2">
      <c r="A61" s="45">
        <v>52</v>
      </c>
      <c r="B61" s="66" t="s">
        <v>103</v>
      </c>
      <c r="C61" s="10" t="s">
        <v>104</v>
      </c>
      <c r="D61" s="64">
        <f t="shared" si="1"/>
        <v>228577742</v>
      </c>
      <c r="E61" s="64">
        <v>193548689</v>
      </c>
      <c r="F61" s="8">
        <v>20962400</v>
      </c>
      <c r="G61" s="8">
        <v>0</v>
      </c>
      <c r="H61" s="8">
        <v>14066653</v>
      </c>
      <c r="J61" s="29"/>
    </row>
    <row r="62" spans="1:10" ht="12" customHeight="1" x14ac:dyDescent="0.2">
      <c r="A62" s="45">
        <v>53</v>
      </c>
      <c r="B62" s="66" t="s">
        <v>105</v>
      </c>
      <c r="C62" s="10" t="s">
        <v>106</v>
      </c>
      <c r="D62" s="64">
        <f t="shared" si="1"/>
        <v>40217179</v>
      </c>
      <c r="E62" s="64">
        <v>32765432</v>
      </c>
      <c r="F62" s="8">
        <v>5610760</v>
      </c>
      <c r="G62" s="8">
        <v>0</v>
      </c>
      <c r="H62" s="8">
        <v>1840987</v>
      </c>
      <c r="J62" s="29"/>
    </row>
    <row r="63" spans="1:10" ht="12" customHeight="1" x14ac:dyDescent="0.2">
      <c r="A63" s="45">
        <v>54</v>
      </c>
      <c r="B63" s="66" t="s">
        <v>107</v>
      </c>
      <c r="C63" s="10" t="s">
        <v>108</v>
      </c>
      <c r="D63" s="64">
        <f t="shared" si="1"/>
        <v>0</v>
      </c>
      <c r="E63" s="64">
        <v>0</v>
      </c>
      <c r="F63" s="8">
        <v>0</v>
      </c>
      <c r="G63" s="8">
        <v>0</v>
      </c>
      <c r="H63" s="8">
        <v>0</v>
      </c>
      <c r="J63" s="29"/>
    </row>
    <row r="64" spans="1:10" ht="12" customHeight="1" x14ac:dyDescent="0.2">
      <c r="A64" s="45">
        <v>55</v>
      </c>
      <c r="B64" s="66" t="s">
        <v>109</v>
      </c>
      <c r="C64" s="10" t="s">
        <v>110</v>
      </c>
      <c r="D64" s="64">
        <f t="shared" si="1"/>
        <v>0</v>
      </c>
      <c r="E64" s="64">
        <v>0</v>
      </c>
      <c r="F64" s="8">
        <v>0</v>
      </c>
      <c r="G64" s="8">
        <v>0</v>
      </c>
      <c r="H64" s="8">
        <v>0</v>
      </c>
      <c r="J64" s="29"/>
    </row>
    <row r="65" spans="1:10" ht="12" customHeight="1" x14ac:dyDescent="0.2">
      <c r="A65" s="45">
        <v>56</v>
      </c>
      <c r="B65" s="66" t="s">
        <v>111</v>
      </c>
      <c r="C65" s="10" t="s">
        <v>112</v>
      </c>
      <c r="D65" s="64">
        <f t="shared" si="1"/>
        <v>108881036</v>
      </c>
      <c r="E65" s="64">
        <v>106276190</v>
      </c>
      <c r="F65" s="8">
        <v>2604846</v>
      </c>
      <c r="G65" s="8">
        <v>0</v>
      </c>
      <c r="H65" s="8">
        <v>0</v>
      </c>
      <c r="J65" s="29"/>
    </row>
    <row r="66" spans="1:10" ht="12" customHeight="1" x14ac:dyDescent="0.2">
      <c r="A66" s="45">
        <v>57</v>
      </c>
      <c r="B66" s="9" t="s">
        <v>113</v>
      </c>
      <c r="C66" s="10" t="s">
        <v>114</v>
      </c>
      <c r="D66" s="64">
        <f t="shared" si="1"/>
        <v>88791786</v>
      </c>
      <c r="E66" s="64">
        <v>87754790</v>
      </c>
      <c r="F66" s="8">
        <v>1036996</v>
      </c>
      <c r="G66" s="8">
        <v>0</v>
      </c>
      <c r="H66" s="8">
        <v>0</v>
      </c>
      <c r="J66" s="29"/>
    </row>
    <row r="67" spans="1:10" ht="12" customHeight="1" x14ac:dyDescent="0.2">
      <c r="A67" s="45">
        <v>58</v>
      </c>
      <c r="B67" s="11" t="s">
        <v>115</v>
      </c>
      <c r="C67" s="12" t="s">
        <v>116</v>
      </c>
      <c r="D67" s="64">
        <f t="shared" si="1"/>
        <v>127314109</v>
      </c>
      <c r="E67" s="64">
        <v>121423671</v>
      </c>
      <c r="F67" s="8">
        <v>5890438</v>
      </c>
      <c r="G67" s="8">
        <v>0</v>
      </c>
      <c r="H67" s="8">
        <v>0</v>
      </c>
      <c r="J67" s="29"/>
    </row>
    <row r="68" spans="1:10" ht="12" customHeight="1" x14ac:dyDescent="0.2">
      <c r="A68" s="45">
        <v>59</v>
      </c>
      <c r="B68" s="9" t="s">
        <v>117</v>
      </c>
      <c r="C68" s="10" t="s">
        <v>118</v>
      </c>
      <c r="D68" s="64">
        <f t="shared" si="1"/>
        <v>168647156</v>
      </c>
      <c r="E68" s="64">
        <v>152249820</v>
      </c>
      <c r="F68" s="8">
        <v>16397336</v>
      </c>
      <c r="G68" s="8">
        <v>0</v>
      </c>
      <c r="H68" s="8">
        <v>0</v>
      </c>
      <c r="J68" s="29"/>
    </row>
    <row r="69" spans="1:10" ht="12" customHeight="1" x14ac:dyDescent="0.2">
      <c r="A69" s="45">
        <v>60</v>
      </c>
      <c r="B69" s="66" t="s">
        <v>119</v>
      </c>
      <c r="C69" s="10" t="s">
        <v>320</v>
      </c>
      <c r="D69" s="64">
        <f t="shared" si="1"/>
        <v>62896473</v>
      </c>
      <c r="E69" s="64">
        <v>59618821</v>
      </c>
      <c r="F69" s="8">
        <v>3277652</v>
      </c>
      <c r="G69" s="8">
        <v>0</v>
      </c>
      <c r="H69" s="8">
        <v>0</v>
      </c>
      <c r="J69" s="29"/>
    </row>
    <row r="70" spans="1:10" ht="12" customHeight="1" x14ac:dyDescent="0.2">
      <c r="A70" s="45">
        <v>61</v>
      </c>
      <c r="B70" s="6" t="s">
        <v>120</v>
      </c>
      <c r="C70" s="10" t="s">
        <v>121</v>
      </c>
      <c r="D70" s="64">
        <f t="shared" si="1"/>
        <v>22916980</v>
      </c>
      <c r="E70" s="64">
        <v>0</v>
      </c>
      <c r="F70" s="8">
        <v>22916980</v>
      </c>
      <c r="G70" s="8">
        <v>0</v>
      </c>
      <c r="H70" s="8">
        <v>0</v>
      </c>
      <c r="J70" s="29"/>
    </row>
    <row r="71" spans="1:10" ht="12" customHeight="1" x14ac:dyDescent="0.2">
      <c r="A71" s="45">
        <v>62</v>
      </c>
      <c r="B71" s="6" t="s">
        <v>122</v>
      </c>
      <c r="C71" s="10" t="s">
        <v>123</v>
      </c>
      <c r="D71" s="64">
        <f t="shared" si="1"/>
        <v>23854837</v>
      </c>
      <c r="E71" s="64">
        <v>0</v>
      </c>
      <c r="F71" s="8">
        <v>23854837</v>
      </c>
      <c r="G71" s="8">
        <v>0</v>
      </c>
      <c r="H71" s="8">
        <v>0</v>
      </c>
      <c r="J71" s="29"/>
    </row>
    <row r="72" spans="1:10" ht="12" customHeight="1" x14ac:dyDescent="0.2">
      <c r="A72" s="45">
        <v>63</v>
      </c>
      <c r="B72" s="9" t="s">
        <v>124</v>
      </c>
      <c r="C72" s="10" t="s">
        <v>125</v>
      </c>
      <c r="D72" s="64">
        <f t="shared" si="1"/>
        <v>111240902</v>
      </c>
      <c r="E72" s="64">
        <v>91396491</v>
      </c>
      <c r="F72" s="8">
        <v>7916864</v>
      </c>
      <c r="G72" s="8">
        <v>0</v>
      </c>
      <c r="H72" s="8">
        <v>11927547</v>
      </c>
      <c r="J72" s="29"/>
    </row>
    <row r="73" spans="1:10" ht="12" customHeight="1" x14ac:dyDescent="0.2">
      <c r="A73" s="45">
        <v>64</v>
      </c>
      <c r="B73" s="9" t="s">
        <v>126</v>
      </c>
      <c r="C73" s="7" t="s">
        <v>127</v>
      </c>
      <c r="D73" s="64">
        <f t="shared" si="1"/>
        <v>83511633</v>
      </c>
      <c r="E73" s="64">
        <v>55169656</v>
      </c>
      <c r="F73" s="8">
        <v>17014125</v>
      </c>
      <c r="G73" s="8">
        <v>0</v>
      </c>
      <c r="H73" s="8">
        <v>11327852</v>
      </c>
      <c r="J73" s="29"/>
    </row>
    <row r="74" spans="1:10" ht="12" customHeight="1" x14ac:dyDescent="0.2">
      <c r="A74" s="45">
        <v>65</v>
      </c>
      <c r="B74" s="9" t="s">
        <v>128</v>
      </c>
      <c r="C74" s="10" t="s">
        <v>129</v>
      </c>
      <c r="D74" s="64">
        <f t="shared" ref="D74:D139" si="2">SUM(E74:H74)</f>
        <v>147049006</v>
      </c>
      <c r="E74" s="64">
        <v>124190061</v>
      </c>
      <c r="F74" s="8">
        <v>9131824</v>
      </c>
      <c r="G74" s="8">
        <v>0</v>
      </c>
      <c r="H74" s="8">
        <v>13727121</v>
      </c>
      <c r="J74" s="29"/>
    </row>
    <row r="75" spans="1:10" ht="12" customHeight="1" x14ac:dyDescent="0.2">
      <c r="A75" s="45">
        <v>66</v>
      </c>
      <c r="B75" s="9" t="s">
        <v>130</v>
      </c>
      <c r="C75" s="10" t="s">
        <v>131</v>
      </c>
      <c r="D75" s="64">
        <f t="shared" si="2"/>
        <v>1736567</v>
      </c>
      <c r="E75" s="64">
        <v>0</v>
      </c>
      <c r="F75" s="8">
        <v>1736567</v>
      </c>
      <c r="G75" s="8">
        <v>0</v>
      </c>
      <c r="H75" s="8">
        <v>0</v>
      </c>
      <c r="J75" s="29"/>
    </row>
    <row r="76" spans="1:10" ht="12" customHeight="1" x14ac:dyDescent="0.2">
      <c r="A76" s="45">
        <v>67</v>
      </c>
      <c r="B76" s="6" t="s">
        <v>132</v>
      </c>
      <c r="C76" s="10" t="s">
        <v>133</v>
      </c>
      <c r="D76" s="64">
        <f t="shared" si="2"/>
        <v>2144271</v>
      </c>
      <c r="E76" s="64">
        <v>0</v>
      </c>
      <c r="F76" s="8">
        <v>2144271</v>
      </c>
      <c r="G76" s="8">
        <v>0</v>
      </c>
      <c r="H76" s="8">
        <v>0</v>
      </c>
      <c r="J76" s="29"/>
    </row>
    <row r="77" spans="1:10" ht="12" customHeight="1" x14ac:dyDescent="0.2">
      <c r="A77" s="45">
        <v>68</v>
      </c>
      <c r="B77" s="9" t="s">
        <v>134</v>
      </c>
      <c r="C77" s="10" t="s">
        <v>135</v>
      </c>
      <c r="D77" s="64">
        <f t="shared" si="2"/>
        <v>2515796</v>
      </c>
      <c r="E77" s="64">
        <v>0</v>
      </c>
      <c r="F77" s="8">
        <v>2515796</v>
      </c>
      <c r="G77" s="8">
        <v>0</v>
      </c>
      <c r="H77" s="8">
        <v>0</v>
      </c>
      <c r="J77" s="29"/>
    </row>
    <row r="78" spans="1:10" ht="12" customHeight="1" x14ac:dyDescent="0.2">
      <c r="A78" s="45">
        <v>69</v>
      </c>
      <c r="B78" s="9" t="s">
        <v>136</v>
      </c>
      <c r="C78" s="10" t="s">
        <v>137</v>
      </c>
      <c r="D78" s="64">
        <f t="shared" si="2"/>
        <v>2407261</v>
      </c>
      <c r="E78" s="64">
        <v>0</v>
      </c>
      <c r="F78" s="8">
        <v>2407261</v>
      </c>
      <c r="G78" s="8">
        <v>0</v>
      </c>
      <c r="H78" s="8">
        <v>0</v>
      </c>
      <c r="J78" s="29"/>
    </row>
    <row r="79" spans="1:10" ht="12" customHeight="1" x14ac:dyDescent="0.2">
      <c r="A79" s="45">
        <v>70</v>
      </c>
      <c r="B79" s="6" t="s">
        <v>138</v>
      </c>
      <c r="C79" s="10" t="s">
        <v>139</v>
      </c>
      <c r="D79" s="64">
        <f t="shared" si="2"/>
        <v>10221116</v>
      </c>
      <c r="E79" s="64">
        <v>0</v>
      </c>
      <c r="F79" s="8">
        <v>10221116</v>
      </c>
      <c r="G79" s="8">
        <v>0</v>
      </c>
      <c r="H79" s="8">
        <v>0</v>
      </c>
      <c r="J79" s="29"/>
    </row>
    <row r="80" spans="1:10" ht="12" customHeight="1" x14ac:dyDescent="0.2">
      <c r="A80" s="45">
        <v>71</v>
      </c>
      <c r="B80" s="6" t="s">
        <v>140</v>
      </c>
      <c r="C80" s="10" t="s">
        <v>141</v>
      </c>
      <c r="D80" s="64">
        <f t="shared" si="2"/>
        <v>1895196</v>
      </c>
      <c r="E80" s="64">
        <v>0</v>
      </c>
      <c r="F80" s="8">
        <v>1895196</v>
      </c>
      <c r="G80" s="8">
        <v>0</v>
      </c>
      <c r="H80" s="8">
        <v>0</v>
      </c>
      <c r="J80" s="29"/>
    </row>
    <row r="81" spans="1:10" ht="12" customHeight="1" x14ac:dyDescent="0.2">
      <c r="A81" s="45">
        <v>72</v>
      </c>
      <c r="B81" s="6" t="s">
        <v>142</v>
      </c>
      <c r="C81" s="10" t="s">
        <v>143</v>
      </c>
      <c r="D81" s="64">
        <f t="shared" si="2"/>
        <v>1812403</v>
      </c>
      <c r="E81" s="64">
        <v>0</v>
      </c>
      <c r="F81" s="8">
        <v>1812403</v>
      </c>
      <c r="G81" s="8">
        <v>0</v>
      </c>
      <c r="H81" s="8">
        <v>0</v>
      </c>
      <c r="J81" s="29"/>
    </row>
    <row r="82" spans="1:10" ht="12" customHeight="1" x14ac:dyDescent="0.2">
      <c r="A82" s="45">
        <v>73</v>
      </c>
      <c r="B82" s="66" t="s">
        <v>144</v>
      </c>
      <c r="C82" s="10" t="s">
        <v>145</v>
      </c>
      <c r="D82" s="64">
        <f t="shared" si="2"/>
        <v>148088242</v>
      </c>
      <c r="E82" s="64">
        <v>123612488</v>
      </c>
      <c r="F82" s="8">
        <v>17495492</v>
      </c>
      <c r="G82" s="8">
        <v>0</v>
      </c>
      <c r="H82" s="8">
        <v>6980262</v>
      </c>
      <c r="J82" s="29"/>
    </row>
    <row r="83" spans="1:10" ht="12" customHeight="1" x14ac:dyDescent="0.2">
      <c r="A83" s="45">
        <v>74</v>
      </c>
      <c r="B83" s="6" t="s">
        <v>146</v>
      </c>
      <c r="C83" s="10" t="s">
        <v>147</v>
      </c>
      <c r="D83" s="64">
        <f t="shared" si="2"/>
        <v>218502068</v>
      </c>
      <c r="E83" s="64">
        <v>183140518</v>
      </c>
      <c r="F83" s="8">
        <v>12809279</v>
      </c>
      <c r="G83" s="8">
        <v>0</v>
      </c>
      <c r="H83" s="8">
        <v>22552271</v>
      </c>
      <c r="J83" s="29"/>
    </row>
    <row r="84" spans="1:10" ht="12" customHeight="1" x14ac:dyDescent="0.2">
      <c r="A84" s="45">
        <v>75</v>
      </c>
      <c r="B84" s="66" t="s">
        <v>148</v>
      </c>
      <c r="C84" s="10" t="s">
        <v>149</v>
      </c>
      <c r="D84" s="64">
        <f t="shared" si="2"/>
        <v>132333512</v>
      </c>
      <c r="E84" s="64">
        <v>98713216</v>
      </c>
      <c r="F84" s="8">
        <v>22868492</v>
      </c>
      <c r="G84" s="8">
        <v>0</v>
      </c>
      <c r="H84" s="8">
        <v>10751804</v>
      </c>
      <c r="J84" s="29"/>
    </row>
    <row r="85" spans="1:10" ht="12" customHeight="1" x14ac:dyDescent="0.2">
      <c r="A85" s="45">
        <v>76</v>
      </c>
      <c r="B85" s="11" t="s">
        <v>150</v>
      </c>
      <c r="C85" s="12" t="s">
        <v>151</v>
      </c>
      <c r="D85" s="64">
        <f t="shared" si="2"/>
        <v>35913002</v>
      </c>
      <c r="E85" s="64">
        <v>27413459</v>
      </c>
      <c r="F85" s="8">
        <v>4751303</v>
      </c>
      <c r="G85" s="8">
        <v>0</v>
      </c>
      <c r="H85" s="8">
        <v>3748240</v>
      </c>
      <c r="J85" s="29"/>
    </row>
    <row r="86" spans="1:10" ht="12" customHeight="1" x14ac:dyDescent="0.2">
      <c r="A86" s="45">
        <v>77</v>
      </c>
      <c r="B86" s="6" t="s">
        <v>152</v>
      </c>
      <c r="C86" s="10" t="s">
        <v>153</v>
      </c>
      <c r="D86" s="64">
        <f t="shared" si="2"/>
        <v>207270560</v>
      </c>
      <c r="E86" s="64">
        <v>157852572</v>
      </c>
      <c r="F86" s="8">
        <v>26161450</v>
      </c>
      <c r="G86" s="8">
        <v>0</v>
      </c>
      <c r="H86" s="8">
        <v>23256538</v>
      </c>
      <c r="J86" s="29"/>
    </row>
    <row r="87" spans="1:10" ht="12" customHeight="1" x14ac:dyDescent="0.2">
      <c r="A87" s="45">
        <v>78</v>
      </c>
      <c r="B87" s="11" t="s">
        <v>154</v>
      </c>
      <c r="C87" s="12" t="s">
        <v>155</v>
      </c>
      <c r="D87" s="64">
        <f t="shared" si="2"/>
        <v>99577451</v>
      </c>
      <c r="E87" s="64">
        <v>91449808</v>
      </c>
      <c r="F87" s="8">
        <v>8127643</v>
      </c>
      <c r="G87" s="8">
        <v>0</v>
      </c>
      <c r="H87" s="8">
        <v>0</v>
      </c>
      <c r="J87" s="29"/>
    </row>
    <row r="88" spans="1:10" ht="12" customHeight="1" x14ac:dyDescent="0.2">
      <c r="A88" s="45">
        <v>79</v>
      </c>
      <c r="B88" s="6" t="s">
        <v>156</v>
      </c>
      <c r="C88" s="10" t="s">
        <v>157</v>
      </c>
      <c r="D88" s="64">
        <f t="shared" si="2"/>
        <v>251824279</v>
      </c>
      <c r="E88" s="64">
        <v>126846278</v>
      </c>
      <c r="F88" s="8">
        <v>53905822</v>
      </c>
      <c r="G88" s="8">
        <v>51187113</v>
      </c>
      <c r="H88" s="8">
        <v>19885066</v>
      </c>
      <c r="J88" s="29"/>
    </row>
    <row r="89" spans="1:10" ht="12" customHeight="1" x14ac:dyDescent="0.2">
      <c r="A89" s="45">
        <v>80</v>
      </c>
      <c r="B89" s="11" t="s">
        <v>158</v>
      </c>
      <c r="C89" s="12" t="s">
        <v>159</v>
      </c>
      <c r="D89" s="64">
        <f t="shared" si="2"/>
        <v>12381748</v>
      </c>
      <c r="E89" s="64">
        <v>0</v>
      </c>
      <c r="F89" s="8">
        <v>12381748</v>
      </c>
      <c r="G89" s="8">
        <v>0</v>
      </c>
      <c r="H89" s="8">
        <v>0</v>
      </c>
      <c r="J89" s="29"/>
    </row>
    <row r="90" spans="1:10" ht="12" customHeight="1" x14ac:dyDescent="0.2">
      <c r="A90" s="45">
        <v>81</v>
      </c>
      <c r="B90" s="9" t="s">
        <v>160</v>
      </c>
      <c r="C90" s="10" t="s">
        <v>161</v>
      </c>
      <c r="D90" s="64">
        <f t="shared" si="2"/>
        <v>0</v>
      </c>
      <c r="E90" s="64">
        <v>0</v>
      </c>
      <c r="F90" s="8">
        <v>0</v>
      </c>
      <c r="G90" s="8">
        <v>0</v>
      </c>
      <c r="H90" s="8">
        <v>0</v>
      </c>
      <c r="J90" s="29"/>
    </row>
    <row r="91" spans="1:10" ht="22.5" customHeight="1" x14ac:dyDescent="0.2">
      <c r="A91" s="214">
        <v>82</v>
      </c>
      <c r="B91" s="216" t="s">
        <v>162</v>
      </c>
      <c r="C91" s="10" t="s">
        <v>388</v>
      </c>
      <c r="D91" s="64">
        <f t="shared" si="2"/>
        <v>12197118</v>
      </c>
      <c r="E91" s="64">
        <f>E92+E93</f>
        <v>6523085</v>
      </c>
      <c r="F91" s="64">
        <f t="shared" ref="F91:H91" si="3">F92+F93</f>
        <v>4836124</v>
      </c>
      <c r="G91" s="64">
        <f t="shared" si="3"/>
        <v>0</v>
      </c>
      <c r="H91" s="64">
        <f t="shared" si="3"/>
        <v>837909</v>
      </c>
      <c r="J91" s="29"/>
    </row>
    <row r="92" spans="1:10" ht="22.5" customHeight="1" x14ac:dyDescent="0.2">
      <c r="A92" s="214"/>
      <c r="B92" s="217"/>
      <c r="C92" s="10" t="s">
        <v>386</v>
      </c>
      <c r="D92" s="64">
        <f t="shared" si="2"/>
        <v>9692454</v>
      </c>
      <c r="E92" s="64">
        <v>6523085</v>
      </c>
      <c r="F92" s="8">
        <v>2331460</v>
      </c>
      <c r="G92" s="8">
        <v>0</v>
      </c>
      <c r="H92" s="8">
        <v>837909</v>
      </c>
      <c r="J92" s="29"/>
    </row>
    <row r="93" spans="1:10" ht="15.75" customHeight="1" x14ac:dyDescent="0.2">
      <c r="A93" s="215"/>
      <c r="B93" s="218"/>
      <c r="C93" s="10" t="s">
        <v>387</v>
      </c>
      <c r="D93" s="64">
        <f t="shared" si="2"/>
        <v>2504664</v>
      </c>
      <c r="E93" s="64">
        <v>0</v>
      </c>
      <c r="F93" s="8">
        <v>2504664</v>
      </c>
      <c r="G93" s="8">
        <v>0</v>
      </c>
      <c r="H93" s="8">
        <v>0</v>
      </c>
      <c r="J93" s="29"/>
    </row>
    <row r="94" spans="1:10" ht="12" customHeight="1" x14ac:dyDescent="0.2">
      <c r="A94" s="45">
        <v>83</v>
      </c>
      <c r="B94" s="9" t="s">
        <v>164</v>
      </c>
      <c r="C94" s="7" t="s">
        <v>165</v>
      </c>
      <c r="D94" s="64">
        <f t="shared" si="2"/>
        <v>1882141</v>
      </c>
      <c r="E94" s="64"/>
      <c r="F94" s="8">
        <v>1882141</v>
      </c>
      <c r="G94" s="8">
        <v>0</v>
      </c>
      <c r="H94" s="8">
        <v>0</v>
      </c>
      <c r="J94" s="29"/>
    </row>
    <row r="95" spans="1:10" ht="12" customHeight="1" x14ac:dyDescent="0.2">
      <c r="A95" s="45">
        <v>84</v>
      </c>
      <c r="B95" s="9" t="s">
        <v>166</v>
      </c>
      <c r="C95" s="12" t="s">
        <v>167</v>
      </c>
      <c r="D95" s="64">
        <f t="shared" si="2"/>
        <v>7976095</v>
      </c>
      <c r="E95" s="64">
        <v>6577533</v>
      </c>
      <c r="F95" s="8">
        <v>498868</v>
      </c>
      <c r="G95" s="8">
        <v>0</v>
      </c>
      <c r="H95" s="8">
        <v>899694</v>
      </c>
      <c r="J95" s="29"/>
    </row>
    <row r="96" spans="1:10" ht="12" customHeight="1" x14ac:dyDescent="0.2">
      <c r="A96" s="45">
        <v>85</v>
      </c>
      <c r="B96" s="66" t="s">
        <v>168</v>
      </c>
      <c r="C96" s="10" t="s">
        <v>169</v>
      </c>
      <c r="D96" s="64">
        <f t="shared" si="2"/>
        <v>30794759</v>
      </c>
      <c r="E96" s="64">
        <v>24137758</v>
      </c>
      <c r="F96" s="8">
        <v>2305008</v>
      </c>
      <c r="G96" s="8">
        <v>0</v>
      </c>
      <c r="H96" s="8">
        <v>4351993</v>
      </c>
      <c r="J96" s="29"/>
    </row>
    <row r="97" spans="1:10" ht="12" customHeight="1" x14ac:dyDescent="0.2">
      <c r="A97" s="45">
        <v>86</v>
      </c>
      <c r="B97" s="9" t="s">
        <v>170</v>
      </c>
      <c r="C97" s="7" t="s">
        <v>171</v>
      </c>
      <c r="D97" s="64">
        <f t="shared" si="2"/>
        <v>32895552</v>
      </c>
      <c r="E97" s="64">
        <v>28066389</v>
      </c>
      <c r="F97" s="8">
        <v>3229740</v>
      </c>
      <c r="G97" s="8">
        <v>0</v>
      </c>
      <c r="H97" s="8">
        <v>1599423</v>
      </c>
      <c r="J97" s="29"/>
    </row>
    <row r="98" spans="1:10" ht="12" customHeight="1" x14ac:dyDescent="0.2">
      <c r="A98" s="45">
        <v>87</v>
      </c>
      <c r="B98" s="66" t="s">
        <v>172</v>
      </c>
      <c r="C98" s="10" t="s">
        <v>173</v>
      </c>
      <c r="D98" s="64">
        <f t="shared" si="2"/>
        <v>30505650</v>
      </c>
      <c r="E98" s="64">
        <v>28683569</v>
      </c>
      <c r="F98" s="8">
        <v>973443</v>
      </c>
      <c r="G98" s="8">
        <v>0</v>
      </c>
      <c r="H98" s="8">
        <v>848638</v>
      </c>
      <c r="J98" s="29"/>
    </row>
    <row r="99" spans="1:10" ht="12" customHeight="1" x14ac:dyDescent="0.2">
      <c r="A99" s="45">
        <v>88</v>
      </c>
      <c r="B99" s="66" t="s">
        <v>174</v>
      </c>
      <c r="C99" s="10" t="s">
        <v>175</v>
      </c>
      <c r="D99" s="64">
        <f t="shared" si="2"/>
        <v>88197550</v>
      </c>
      <c r="E99" s="64">
        <v>77913965</v>
      </c>
      <c r="F99" s="8">
        <v>5478256</v>
      </c>
      <c r="G99" s="8">
        <v>0</v>
      </c>
      <c r="H99" s="8">
        <v>4805329</v>
      </c>
      <c r="J99" s="29"/>
    </row>
    <row r="100" spans="1:10" ht="12" customHeight="1" x14ac:dyDescent="0.2">
      <c r="A100" s="45">
        <v>89</v>
      </c>
      <c r="B100" s="9" t="s">
        <v>176</v>
      </c>
      <c r="C100" s="12" t="s">
        <v>177</v>
      </c>
      <c r="D100" s="64">
        <f t="shared" si="2"/>
        <v>38400244</v>
      </c>
      <c r="E100" s="64">
        <v>33776992</v>
      </c>
      <c r="F100" s="8">
        <v>2989175</v>
      </c>
      <c r="G100" s="8">
        <v>0</v>
      </c>
      <c r="H100" s="8">
        <v>1634077</v>
      </c>
      <c r="J100" s="29"/>
    </row>
    <row r="101" spans="1:10" ht="12" customHeight="1" x14ac:dyDescent="0.2">
      <c r="A101" s="45">
        <v>90</v>
      </c>
      <c r="B101" s="9" t="s">
        <v>178</v>
      </c>
      <c r="C101" s="7" t="s">
        <v>179</v>
      </c>
      <c r="D101" s="64">
        <f t="shared" si="2"/>
        <v>48909159</v>
      </c>
      <c r="E101" s="64">
        <v>40110183</v>
      </c>
      <c r="F101" s="8">
        <v>5265168</v>
      </c>
      <c r="G101" s="8">
        <v>0</v>
      </c>
      <c r="H101" s="8">
        <v>3533808</v>
      </c>
      <c r="J101" s="29"/>
    </row>
    <row r="102" spans="1:10" ht="12" customHeight="1" x14ac:dyDescent="0.2">
      <c r="A102" s="45">
        <v>91</v>
      </c>
      <c r="B102" s="6" t="s">
        <v>180</v>
      </c>
      <c r="C102" s="7" t="s">
        <v>181</v>
      </c>
      <c r="D102" s="64">
        <f t="shared" si="2"/>
        <v>95237606</v>
      </c>
      <c r="E102" s="64">
        <v>86758688</v>
      </c>
      <c r="F102" s="8">
        <v>5047655</v>
      </c>
      <c r="G102" s="8">
        <v>0</v>
      </c>
      <c r="H102" s="8">
        <v>3431263</v>
      </c>
      <c r="J102" s="29"/>
    </row>
    <row r="103" spans="1:10" ht="12" customHeight="1" x14ac:dyDescent="0.2">
      <c r="A103" s="45">
        <v>92</v>
      </c>
      <c r="B103" s="6" t="s">
        <v>182</v>
      </c>
      <c r="C103" s="7" t="s">
        <v>183</v>
      </c>
      <c r="D103" s="64">
        <f t="shared" si="2"/>
        <v>82192995</v>
      </c>
      <c r="E103" s="64">
        <v>68096018</v>
      </c>
      <c r="F103" s="8">
        <v>9433853</v>
      </c>
      <c r="G103" s="8">
        <v>0</v>
      </c>
      <c r="H103" s="8">
        <v>4663124</v>
      </c>
      <c r="J103" s="29"/>
    </row>
    <row r="104" spans="1:10" ht="12" customHeight="1" x14ac:dyDescent="0.2">
      <c r="A104" s="45">
        <v>93</v>
      </c>
      <c r="B104" s="66" t="s">
        <v>184</v>
      </c>
      <c r="C104" s="10" t="s">
        <v>185</v>
      </c>
      <c r="D104" s="64">
        <f t="shared" si="2"/>
        <v>30200679</v>
      </c>
      <c r="E104" s="64">
        <v>25636615</v>
      </c>
      <c r="F104" s="8">
        <v>3694848</v>
      </c>
      <c r="G104" s="8">
        <v>0</v>
      </c>
      <c r="H104" s="8">
        <v>869216</v>
      </c>
      <c r="J104" s="29"/>
    </row>
    <row r="105" spans="1:10" ht="12" customHeight="1" x14ac:dyDescent="0.2">
      <c r="A105" s="45">
        <v>94</v>
      </c>
      <c r="B105" s="11" t="s">
        <v>186</v>
      </c>
      <c r="C105" s="12" t="s">
        <v>187</v>
      </c>
      <c r="D105" s="64">
        <f t="shared" si="2"/>
        <v>45047138</v>
      </c>
      <c r="E105" s="64">
        <v>39358397</v>
      </c>
      <c r="F105" s="8">
        <v>2945351</v>
      </c>
      <c r="G105" s="8">
        <v>0</v>
      </c>
      <c r="H105" s="8">
        <v>2743390</v>
      </c>
      <c r="J105" s="29"/>
    </row>
    <row r="106" spans="1:10" ht="12" customHeight="1" x14ac:dyDescent="0.2">
      <c r="A106" s="45">
        <v>95</v>
      </c>
      <c r="B106" s="6" t="s">
        <v>188</v>
      </c>
      <c r="C106" s="7" t="s">
        <v>189</v>
      </c>
      <c r="D106" s="64">
        <f t="shared" si="2"/>
        <v>43265429</v>
      </c>
      <c r="E106" s="64">
        <v>37588221</v>
      </c>
      <c r="F106" s="8">
        <v>4699211</v>
      </c>
      <c r="G106" s="8">
        <v>0</v>
      </c>
      <c r="H106" s="8">
        <v>977997</v>
      </c>
      <c r="J106" s="29"/>
    </row>
    <row r="107" spans="1:10" ht="12" customHeight="1" x14ac:dyDescent="0.2">
      <c r="A107" s="45">
        <v>96</v>
      </c>
      <c r="B107" s="9" t="s">
        <v>190</v>
      </c>
      <c r="C107" s="7" t="s">
        <v>191</v>
      </c>
      <c r="D107" s="64">
        <f t="shared" si="2"/>
        <v>61892558</v>
      </c>
      <c r="E107" s="64">
        <v>46121523</v>
      </c>
      <c r="F107" s="8">
        <v>13861883</v>
      </c>
      <c r="G107" s="8">
        <v>0</v>
      </c>
      <c r="H107" s="8">
        <v>1909152</v>
      </c>
      <c r="J107" s="29"/>
    </row>
    <row r="108" spans="1:10" ht="12" customHeight="1" x14ac:dyDescent="0.2">
      <c r="A108" s="45">
        <v>97</v>
      </c>
      <c r="B108" s="66" t="s">
        <v>192</v>
      </c>
      <c r="C108" s="10" t="s">
        <v>193</v>
      </c>
      <c r="D108" s="64">
        <f t="shared" si="2"/>
        <v>37965968</v>
      </c>
      <c r="E108" s="64">
        <v>30421382</v>
      </c>
      <c r="F108" s="8">
        <v>5717931</v>
      </c>
      <c r="G108" s="8">
        <v>0</v>
      </c>
      <c r="H108" s="8">
        <v>1826655</v>
      </c>
      <c r="J108" s="29"/>
    </row>
    <row r="109" spans="1:10" ht="12" customHeight="1" x14ac:dyDescent="0.2">
      <c r="A109" s="45">
        <v>98</v>
      </c>
      <c r="B109" s="66" t="s">
        <v>194</v>
      </c>
      <c r="C109" s="10" t="s">
        <v>195</v>
      </c>
      <c r="D109" s="64">
        <f t="shared" si="2"/>
        <v>50737485</v>
      </c>
      <c r="E109" s="64">
        <v>43614659</v>
      </c>
      <c r="F109" s="8">
        <v>4905816</v>
      </c>
      <c r="G109" s="8">
        <v>0</v>
      </c>
      <c r="H109" s="8">
        <v>2217010</v>
      </c>
      <c r="J109" s="29"/>
    </row>
    <row r="110" spans="1:10" ht="12" customHeight="1" x14ac:dyDescent="0.2">
      <c r="A110" s="45">
        <v>99</v>
      </c>
      <c r="B110" s="6" t="s">
        <v>196</v>
      </c>
      <c r="C110" s="7" t="s">
        <v>197</v>
      </c>
      <c r="D110" s="64">
        <f t="shared" si="2"/>
        <v>83801705</v>
      </c>
      <c r="E110" s="64">
        <v>73441394</v>
      </c>
      <c r="F110" s="8">
        <v>7098180</v>
      </c>
      <c r="G110" s="8">
        <v>0</v>
      </c>
      <c r="H110" s="8">
        <v>3262131</v>
      </c>
      <c r="J110" s="29"/>
    </row>
    <row r="111" spans="1:10" ht="12" customHeight="1" x14ac:dyDescent="0.2">
      <c r="A111" s="45">
        <v>100</v>
      </c>
      <c r="B111" s="9" t="s">
        <v>198</v>
      </c>
      <c r="C111" s="7" t="s">
        <v>199</v>
      </c>
      <c r="D111" s="64">
        <f t="shared" si="2"/>
        <v>39265222</v>
      </c>
      <c r="E111" s="64">
        <v>33620268</v>
      </c>
      <c r="F111" s="8">
        <v>3453124</v>
      </c>
      <c r="G111" s="8">
        <v>0</v>
      </c>
      <c r="H111" s="8">
        <v>2191830</v>
      </c>
      <c r="J111" s="29"/>
    </row>
    <row r="112" spans="1:10" ht="12" customHeight="1" x14ac:dyDescent="0.2">
      <c r="A112" s="45">
        <v>101</v>
      </c>
      <c r="B112" s="6" t="s">
        <v>200</v>
      </c>
      <c r="C112" s="10" t="s">
        <v>201</v>
      </c>
      <c r="D112" s="64">
        <f t="shared" si="2"/>
        <v>1169722</v>
      </c>
      <c r="E112" s="64">
        <v>0</v>
      </c>
      <c r="F112" s="8">
        <v>1169722</v>
      </c>
      <c r="G112" s="8">
        <v>0</v>
      </c>
      <c r="H112" s="8">
        <v>0</v>
      </c>
      <c r="J112" s="29"/>
    </row>
    <row r="113" spans="1:10" ht="12" customHeight="1" x14ac:dyDescent="0.2">
      <c r="A113" s="45">
        <v>102</v>
      </c>
      <c r="B113" s="6" t="s">
        <v>202</v>
      </c>
      <c r="C113" s="7" t="s">
        <v>203</v>
      </c>
      <c r="D113" s="64">
        <f t="shared" si="2"/>
        <v>0</v>
      </c>
      <c r="E113" s="64">
        <v>0</v>
      </c>
      <c r="F113" s="8">
        <v>0</v>
      </c>
      <c r="G113" s="8">
        <v>0</v>
      </c>
      <c r="H113" s="8">
        <v>0</v>
      </c>
      <c r="J113" s="29"/>
    </row>
    <row r="114" spans="1:10" ht="12" customHeight="1" x14ac:dyDescent="0.2">
      <c r="A114" s="45">
        <v>103</v>
      </c>
      <c r="B114" s="66" t="s">
        <v>204</v>
      </c>
      <c r="C114" s="10" t="s">
        <v>205</v>
      </c>
      <c r="D114" s="64">
        <f t="shared" si="2"/>
        <v>394971</v>
      </c>
      <c r="E114" s="64">
        <v>0</v>
      </c>
      <c r="F114" s="8">
        <v>394971</v>
      </c>
      <c r="G114" s="8">
        <v>0</v>
      </c>
      <c r="H114" s="8">
        <v>0</v>
      </c>
      <c r="J114" s="29"/>
    </row>
    <row r="115" spans="1:10" ht="12" customHeight="1" x14ac:dyDescent="0.2">
      <c r="A115" s="45">
        <v>104</v>
      </c>
      <c r="B115" s="66" t="s">
        <v>206</v>
      </c>
      <c r="C115" s="10" t="s">
        <v>207</v>
      </c>
      <c r="D115" s="64">
        <f t="shared" si="2"/>
        <v>0</v>
      </c>
      <c r="E115" s="64">
        <v>0</v>
      </c>
      <c r="F115" s="8">
        <v>0</v>
      </c>
      <c r="G115" s="8">
        <v>0</v>
      </c>
      <c r="H115" s="8">
        <v>0</v>
      </c>
      <c r="J115" s="29"/>
    </row>
    <row r="116" spans="1:10" ht="12" customHeight="1" x14ac:dyDescent="0.2">
      <c r="A116" s="45">
        <v>105</v>
      </c>
      <c r="B116" s="66" t="s">
        <v>208</v>
      </c>
      <c r="C116" s="10" t="s">
        <v>209</v>
      </c>
      <c r="D116" s="64">
        <f t="shared" si="2"/>
        <v>0</v>
      </c>
      <c r="E116" s="64">
        <v>0</v>
      </c>
      <c r="F116" s="8">
        <v>0</v>
      </c>
      <c r="G116" s="8">
        <v>0</v>
      </c>
      <c r="H116" s="8">
        <v>0</v>
      </c>
      <c r="J116" s="29"/>
    </row>
    <row r="117" spans="1:10" ht="12" customHeight="1" x14ac:dyDescent="0.2">
      <c r="A117" s="45">
        <v>106</v>
      </c>
      <c r="B117" s="66" t="s">
        <v>210</v>
      </c>
      <c r="C117" s="10" t="s">
        <v>211</v>
      </c>
      <c r="D117" s="64">
        <f t="shared" si="2"/>
        <v>0</v>
      </c>
      <c r="E117" s="64">
        <v>0</v>
      </c>
      <c r="F117" s="8">
        <v>0</v>
      </c>
      <c r="G117" s="8">
        <v>0</v>
      </c>
      <c r="H117" s="8">
        <v>0</v>
      </c>
      <c r="J117" s="29"/>
    </row>
    <row r="118" spans="1:10" ht="12" customHeight="1" x14ac:dyDescent="0.2">
      <c r="A118" s="45">
        <v>107</v>
      </c>
      <c r="B118" s="66" t="s">
        <v>212</v>
      </c>
      <c r="C118" s="10" t="s">
        <v>213</v>
      </c>
      <c r="D118" s="64">
        <f t="shared" si="2"/>
        <v>0</v>
      </c>
      <c r="E118" s="64">
        <v>0</v>
      </c>
      <c r="F118" s="8">
        <v>0</v>
      </c>
      <c r="G118" s="8">
        <v>0</v>
      </c>
      <c r="H118" s="8">
        <v>0</v>
      </c>
      <c r="J118" s="29"/>
    </row>
    <row r="119" spans="1:10" ht="12" customHeight="1" x14ac:dyDescent="0.2">
      <c r="A119" s="45">
        <v>108</v>
      </c>
      <c r="B119" s="66" t="s">
        <v>214</v>
      </c>
      <c r="C119" s="10" t="s">
        <v>215</v>
      </c>
      <c r="D119" s="64">
        <f t="shared" si="2"/>
        <v>4921949</v>
      </c>
      <c r="E119" s="64">
        <v>0</v>
      </c>
      <c r="F119" s="8">
        <v>4921949</v>
      </c>
      <c r="G119" s="8">
        <v>0</v>
      </c>
      <c r="H119" s="8">
        <v>0</v>
      </c>
      <c r="J119" s="29"/>
    </row>
    <row r="120" spans="1:10" ht="12" customHeight="1" x14ac:dyDescent="0.2">
      <c r="A120" s="45">
        <v>109</v>
      </c>
      <c r="B120" s="15" t="s">
        <v>216</v>
      </c>
      <c r="C120" s="16" t="s">
        <v>217</v>
      </c>
      <c r="D120" s="64">
        <f t="shared" si="2"/>
        <v>0</v>
      </c>
      <c r="E120" s="64">
        <v>0</v>
      </c>
      <c r="F120" s="8">
        <v>0</v>
      </c>
      <c r="G120" s="8">
        <v>0</v>
      </c>
      <c r="H120" s="8">
        <v>0</v>
      </c>
      <c r="J120" s="29"/>
    </row>
    <row r="121" spans="1:10" ht="12" customHeight="1" x14ac:dyDescent="0.2">
      <c r="A121" s="45">
        <v>110</v>
      </c>
      <c r="B121" s="15" t="s">
        <v>389</v>
      </c>
      <c r="C121" s="16" t="s">
        <v>321</v>
      </c>
      <c r="D121" s="64">
        <f t="shared" si="2"/>
        <v>200001</v>
      </c>
      <c r="E121" s="64">
        <v>0</v>
      </c>
      <c r="F121" s="8">
        <v>200001</v>
      </c>
      <c r="G121" s="8">
        <v>0</v>
      </c>
      <c r="H121" s="8">
        <v>0</v>
      </c>
      <c r="J121" s="29"/>
    </row>
    <row r="122" spans="1:10" ht="12" customHeight="1" x14ac:dyDescent="0.2">
      <c r="A122" s="45">
        <v>111</v>
      </c>
      <c r="B122" s="9" t="s">
        <v>218</v>
      </c>
      <c r="C122" s="7" t="s">
        <v>219</v>
      </c>
      <c r="D122" s="64">
        <f t="shared" si="2"/>
        <v>0</v>
      </c>
      <c r="E122" s="64">
        <v>0</v>
      </c>
      <c r="F122" s="8">
        <v>0</v>
      </c>
      <c r="G122" s="8">
        <v>0</v>
      </c>
      <c r="H122" s="8">
        <v>0</v>
      </c>
      <c r="J122" s="29"/>
    </row>
    <row r="123" spans="1:10" ht="12" customHeight="1" x14ac:dyDescent="0.2">
      <c r="A123" s="45">
        <v>112</v>
      </c>
      <c r="B123" s="66" t="s">
        <v>220</v>
      </c>
      <c r="C123" s="10" t="s">
        <v>221</v>
      </c>
      <c r="D123" s="64">
        <f t="shared" si="2"/>
        <v>0</v>
      </c>
      <c r="E123" s="64">
        <v>0</v>
      </c>
      <c r="F123" s="8">
        <v>0</v>
      </c>
      <c r="G123" s="8">
        <v>0</v>
      </c>
      <c r="H123" s="8">
        <v>0</v>
      </c>
      <c r="J123" s="29"/>
    </row>
    <row r="124" spans="1:10" ht="12" customHeight="1" x14ac:dyDescent="0.2">
      <c r="A124" s="45">
        <v>113</v>
      </c>
      <c r="B124" s="6" t="s">
        <v>222</v>
      </c>
      <c r="C124" s="17" t="s">
        <v>223</v>
      </c>
      <c r="D124" s="64">
        <f t="shared" si="2"/>
        <v>0</v>
      </c>
      <c r="E124" s="64">
        <v>0</v>
      </c>
      <c r="F124" s="8">
        <v>0</v>
      </c>
      <c r="G124" s="8">
        <v>0</v>
      </c>
      <c r="H124" s="8">
        <v>0</v>
      </c>
      <c r="J124" s="29"/>
    </row>
    <row r="125" spans="1:10" ht="12" customHeight="1" x14ac:dyDescent="0.2">
      <c r="A125" s="45">
        <v>114</v>
      </c>
      <c r="B125" s="66" t="s">
        <v>224</v>
      </c>
      <c r="C125" s="10" t="s">
        <v>225</v>
      </c>
      <c r="D125" s="64">
        <f t="shared" si="2"/>
        <v>0</v>
      </c>
      <c r="E125" s="64">
        <v>0</v>
      </c>
      <c r="F125" s="8">
        <v>0</v>
      </c>
      <c r="G125" s="8">
        <v>0</v>
      </c>
      <c r="H125" s="8">
        <v>0</v>
      </c>
      <c r="J125" s="29"/>
    </row>
    <row r="126" spans="1:10" ht="12" customHeight="1" x14ac:dyDescent="0.2">
      <c r="A126" s="45">
        <v>115</v>
      </c>
      <c r="B126" s="66" t="s">
        <v>226</v>
      </c>
      <c r="C126" s="10" t="s">
        <v>227</v>
      </c>
      <c r="D126" s="64">
        <f t="shared" si="2"/>
        <v>0</v>
      </c>
      <c r="E126" s="64">
        <v>0</v>
      </c>
      <c r="F126" s="8">
        <v>0</v>
      </c>
      <c r="G126" s="8">
        <v>0</v>
      </c>
      <c r="H126" s="8">
        <v>0</v>
      </c>
      <c r="J126" s="29"/>
    </row>
    <row r="127" spans="1:10" ht="12" customHeight="1" x14ac:dyDescent="0.2">
      <c r="A127" s="45">
        <v>116</v>
      </c>
      <c r="B127" s="9" t="s">
        <v>228</v>
      </c>
      <c r="C127" s="10" t="s">
        <v>229</v>
      </c>
      <c r="D127" s="64">
        <f t="shared" si="2"/>
        <v>0</v>
      </c>
      <c r="E127" s="64">
        <v>0</v>
      </c>
      <c r="F127" s="8">
        <v>0</v>
      </c>
      <c r="G127" s="8">
        <v>0</v>
      </c>
      <c r="H127" s="8">
        <v>0</v>
      </c>
      <c r="J127" s="29"/>
    </row>
    <row r="128" spans="1:10" ht="12" customHeight="1" x14ac:dyDescent="0.2">
      <c r="A128" s="45">
        <v>117</v>
      </c>
      <c r="B128" s="9" t="s">
        <v>230</v>
      </c>
      <c r="C128" s="10" t="s">
        <v>231</v>
      </c>
      <c r="D128" s="64">
        <f t="shared" si="2"/>
        <v>0</v>
      </c>
      <c r="E128" s="64">
        <v>0</v>
      </c>
      <c r="F128" s="8">
        <v>0</v>
      </c>
      <c r="G128" s="8">
        <v>0</v>
      </c>
      <c r="H128" s="8">
        <v>0</v>
      </c>
      <c r="J128" s="29"/>
    </row>
    <row r="129" spans="1:10" ht="12" customHeight="1" x14ac:dyDescent="0.2">
      <c r="A129" s="45">
        <v>118</v>
      </c>
      <c r="B129" s="9" t="s">
        <v>232</v>
      </c>
      <c r="C129" s="10" t="s">
        <v>233</v>
      </c>
      <c r="D129" s="64">
        <f t="shared" si="2"/>
        <v>0</v>
      </c>
      <c r="E129" s="64">
        <v>0</v>
      </c>
      <c r="F129" s="8">
        <v>0</v>
      </c>
      <c r="G129" s="8">
        <v>0</v>
      </c>
      <c r="H129" s="8">
        <v>0</v>
      </c>
      <c r="J129" s="29"/>
    </row>
    <row r="130" spans="1:10" ht="12" customHeight="1" x14ac:dyDescent="0.2">
      <c r="A130" s="45">
        <v>119</v>
      </c>
      <c r="B130" s="6" t="s">
        <v>234</v>
      </c>
      <c r="C130" s="7" t="s">
        <v>235</v>
      </c>
      <c r="D130" s="64">
        <f t="shared" si="2"/>
        <v>417758</v>
      </c>
      <c r="E130" s="64">
        <v>0</v>
      </c>
      <c r="F130" s="8">
        <v>417758</v>
      </c>
      <c r="G130" s="8">
        <v>0</v>
      </c>
      <c r="H130" s="8">
        <v>0</v>
      </c>
      <c r="J130" s="29"/>
    </row>
    <row r="131" spans="1:10" ht="12" customHeight="1" x14ac:dyDescent="0.2">
      <c r="A131" s="45">
        <v>120</v>
      </c>
      <c r="B131" s="9" t="s">
        <v>236</v>
      </c>
      <c r="C131" s="7" t="s">
        <v>237</v>
      </c>
      <c r="D131" s="64">
        <f t="shared" si="2"/>
        <v>0</v>
      </c>
      <c r="E131" s="64">
        <v>0</v>
      </c>
      <c r="F131" s="8">
        <v>0</v>
      </c>
      <c r="G131" s="8">
        <v>0</v>
      </c>
      <c r="H131" s="8">
        <v>0</v>
      </c>
      <c r="J131" s="29"/>
    </row>
    <row r="132" spans="1:10" ht="12" customHeight="1" x14ac:dyDescent="0.2">
      <c r="A132" s="45">
        <v>121</v>
      </c>
      <c r="B132" s="66" t="s">
        <v>238</v>
      </c>
      <c r="C132" s="10" t="s">
        <v>239</v>
      </c>
      <c r="D132" s="64">
        <f t="shared" si="2"/>
        <v>1845731</v>
      </c>
      <c r="E132" s="64">
        <v>0</v>
      </c>
      <c r="F132" s="8">
        <v>1845731</v>
      </c>
      <c r="G132" s="8">
        <v>0</v>
      </c>
      <c r="H132" s="8">
        <v>0</v>
      </c>
      <c r="J132" s="29"/>
    </row>
    <row r="133" spans="1:10" ht="12" customHeight="1" x14ac:dyDescent="0.2">
      <c r="A133" s="45">
        <v>122</v>
      </c>
      <c r="B133" s="66" t="s">
        <v>240</v>
      </c>
      <c r="C133" s="10" t="s">
        <v>241</v>
      </c>
      <c r="D133" s="64">
        <f t="shared" si="2"/>
        <v>0</v>
      </c>
      <c r="E133" s="64">
        <v>0</v>
      </c>
      <c r="F133" s="8">
        <v>0</v>
      </c>
      <c r="G133" s="8">
        <v>0</v>
      </c>
      <c r="H133" s="8">
        <v>0</v>
      </c>
      <c r="J133" s="29"/>
    </row>
    <row r="134" spans="1:10" ht="12" customHeight="1" x14ac:dyDescent="0.2">
      <c r="A134" s="45">
        <v>123</v>
      </c>
      <c r="B134" s="66" t="s">
        <v>242</v>
      </c>
      <c r="C134" s="10" t="s">
        <v>322</v>
      </c>
      <c r="D134" s="64">
        <f t="shared" si="2"/>
        <v>92733926</v>
      </c>
      <c r="E134" s="64">
        <v>0</v>
      </c>
      <c r="F134" s="8">
        <v>92733926</v>
      </c>
      <c r="G134" s="8">
        <v>0</v>
      </c>
      <c r="H134" s="8">
        <v>0</v>
      </c>
      <c r="J134" s="29"/>
    </row>
    <row r="135" spans="1:10" ht="12" customHeight="1" x14ac:dyDescent="0.2">
      <c r="A135" s="45">
        <v>124</v>
      </c>
      <c r="B135" s="66" t="s">
        <v>243</v>
      </c>
      <c r="C135" s="10" t="s">
        <v>244</v>
      </c>
      <c r="D135" s="64">
        <f t="shared" si="2"/>
        <v>215957909</v>
      </c>
      <c r="E135" s="64">
        <v>0</v>
      </c>
      <c r="F135" s="8">
        <v>169436511</v>
      </c>
      <c r="G135" s="8">
        <v>46521398</v>
      </c>
      <c r="H135" s="8">
        <v>0</v>
      </c>
      <c r="J135" s="29"/>
    </row>
    <row r="136" spans="1:10" ht="12" customHeight="1" x14ac:dyDescent="0.2">
      <c r="A136" s="45">
        <v>125</v>
      </c>
      <c r="B136" s="66" t="s">
        <v>245</v>
      </c>
      <c r="C136" s="10" t="s">
        <v>246</v>
      </c>
      <c r="D136" s="64">
        <f t="shared" si="2"/>
        <v>31925022</v>
      </c>
      <c r="E136" s="64">
        <v>0</v>
      </c>
      <c r="F136" s="8">
        <v>31925022</v>
      </c>
      <c r="G136" s="8">
        <v>0</v>
      </c>
      <c r="H136" s="8">
        <v>0</v>
      </c>
      <c r="J136" s="29"/>
    </row>
    <row r="137" spans="1:10" ht="12" customHeight="1" x14ac:dyDescent="0.2">
      <c r="A137" s="45">
        <v>126</v>
      </c>
      <c r="B137" s="6" t="s">
        <v>247</v>
      </c>
      <c r="C137" s="7" t="s">
        <v>248</v>
      </c>
      <c r="D137" s="64">
        <f t="shared" si="2"/>
        <v>49349524</v>
      </c>
      <c r="E137" s="64">
        <v>0</v>
      </c>
      <c r="F137" s="8">
        <v>49349524</v>
      </c>
      <c r="G137" s="8">
        <v>0</v>
      </c>
      <c r="H137" s="8">
        <v>0</v>
      </c>
      <c r="J137" s="29"/>
    </row>
    <row r="138" spans="1:10" ht="12" customHeight="1" x14ac:dyDescent="0.2">
      <c r="A138" s="45">
        <v>127</v>
      </c>
      <c r="B138" s="66" t="s">
        <v>249</v>
      </c>
      <c r="C138" s="10" t="s">
        <v>250</v>
      </c>
      <c r="D138" s="64">
        <f t="shared" si="2"/>
        <v>1844640</v>
      </c>
      <c r="E138" s="64">
        <v>0</v>
      </c>
      <c r="F138" s="8">
        <v>1844640</v>
      </c>
      <c r="G138" s="8">
        <v>0</v>
      </c>
      <c r="H138" s="8">
        <v>0</v>
      </c>
      <c r="J138" s="29"/>
    </row>
    <row r="139" spans="1:10" ht="12" customHeight="1" x14ac:dyDescent="0.2">
      <c r="A139" s="45">
        <v>128</v>
      </c>
      <c r="B139" s="6" t="s">
        <v>251</v>
      </c>
      <c r="C139" s="10" t="s">
        <v>323</v>
      </c>
      <c r="D139" s="64">
        <f t="shared" si="2"/>
        <v>21804946</v>
      </c>
      <c r="E139" s="64">
        <v>0</v>
      </c>
      <c r="F139" s="8">
        <v>21804946</v>
      </c>
      <c r="G139" s="8">
        <v>0</v>
      </c>
      <c r="H139" s="8">
        <v>0</v>
      </c>
      <c r="J139" s="29"/>
    </row>
    <row r="140" spans="1:10" ht="12" customHeight="1" x14ac:dyDescent="0.2">
      <c r="A140" s="45">
        <v>129</v>
      </c>
      <c r="B140" s="11" t="s">
        <v>252</v>
      </c>
      <c r="C140" s="12" t="s">
        <v>253</v>
      </c>
      <c r="D140" s="64">
        <f t="shared" ref="D140:D148" si="4">SUM(E140:H140)</f>
        <v>15337651</v>
      </c>
      <c r="E140" s="64">
        <v>0</v>
      </c>
      <c r="F140" s="8">
        <v>15337651</v>
      </c>
      <c r="G140" s="8">
        <v>0</v>
      </c>
      <c r="H140" s="8">
        <v>0</v>
      </c>
      <c r="J140" s="29"/>
    </row>
    <row r="141" spans="1:10" ht="12" customHeight="1" x14ac:dyDescent="0.2">
      <c r="A141" s="45">
        <v>130</v>
      </c>
      <c r="B141" s="66" t="s">
        <v>254</v>
      </c>
      <c r="C141" s="10" t="s">
        <v>255</v>
      </c>
      <c r="D141" s="64">
        <f t="shared" si="4"/>
        <v>34594684</v>
      </c>
      <c r="E141" s="64">
        <v>0</v>
      </c>
      <c r="F141" s="8">
        <v>34594684</v>
      </c>
      <c r="G141" s="8">
        <v>0</v>
      </c>
      <c r="H141" s="8">
        <v>0</v>
      </c>
      <c r="J141" s="29"/>
    </row>
    <row r="142" spans="1:10" ht="12" customHeight="1" x14ac:dyDescent="0.2">
      <c r="A142" s="45">
        <v>131</v>
      </c>
      <c r="B142" s="66" t="s">
        <v>256</v>
      </c>
      <c r="C142" s="10" t="s">
        <v>257</v>
      </c>
      <c r="D142" s="64">
        <f t="shared" si="4"/>
        <v>13871086</v>
      </c>
      <c r="E142" s="64">
        <v>0</v>
      </c>
      <c r="F142" s="8">
        <v>13871086</v>
      </c>
      <c r="G142" s="8">
        <v>0</v>
      </c>
      <c r="H142" s="8">
        <v>0</v>
      </c>
      <c r="J142" s="29"/>
    </row>
    <row r="143" spans="1:10" ht="12" customHeight="1" x14ac:dyDescent="0.2">
      <c r="A143" s="45">
        <v>132</v>
      </c>
      <c r="B143" s="66" t="s">
        <v>258</v>
      </c>
      <c r="C143" s="10" t="s">
        <v>259</v>
      </c>
      <c r="D143" s="64">
        <f t="shared" si="4"/>
        <v>22153360</v>
      </c>
      <c r="E143" s="64">
        <v>0</v>
      </c>
      <c r="F143" s="8">
        <v>22153360</v>
      </c>
      <c r="G143" s="8">
        <v>0</v>
      </c>
      <c r="H143" s="8">
        <v>0</v>
      </c>
      <c r="J143" s="29"/>
    </row>
    <row r="144" spans="1:10" ht="12" customHeight="1" x14ac:dyDescent="0.2">
      <c r="A144" s="45">
        <v>133</v>
      </c>
      <c r="B144" s="11" t="s">
        <v>260</v>
      </c>
      <c r="C144" s="12" t="s">
        <v>324</v>
      </c>
      <c r="D144" s="64">
        <f t="shared" si="4"/>
        <v>86359290</v>
      </c>
      <c r="E144" s="64">
        <v>70628548</v>
      </c>
      <c r="F144" s="8">
        <v>3904122</v>
      </c>
      <c r="G144" s="8">
        <v>0</v>
      </c>
      <c r="H144" s="8">
        <v>11826620</v>
      </c>
      <c r="J144" s="29"/>
    </row>
    <row r="145" spans="1:10" ht="12" customHeight="1" x14ac:dyDescent="0.2">
      <c r="A145" s="45">
        <v>134</v>
      </c>
      <c r="B145" s="9" t="s">
        <v>261</v>
      </c>
      <c r="C145" s="12" t="s">
        <v>262</v>
      </c>
      <c r="D145" s="64">
        <f t="shared" si="4"/>
        <v>199368052</v>
      </c>
      <c r="E145" s="64">
        <v>169523504</v>
      </c>
      <c r="F145" s="8">
        <f>14752249-24755</f>
        <v>14727494</v>
      </c>
      <c r="G145" s="8">
        <v>0</v>
      </c>
      <c r="H145" s="8">
        <v>15117054</v>
      </c>
      <c r="J145" s="29"/>
    </row>
    <row r="146" spans="1:10" ht="12" customHeight="1" x14ac:dyDescent="0.2">
      <c r="A146" s="45">
        <v>135</v>
      </c>
      <c r="B146" s="66" t="s">
        <v>263</v>
      </c>
      <c r="C146" s="10" t="s">
        <v>264</v>
      </c>
      <c r="D146" s="64">
        <f t="shared" si="4"/>
        <v>8706688</v>
      </c>
      <c r="E146" s="64">
        <v>0</v>
      </c>
      <c r="F146" s="8">
        <v>8706688</v>
      </c>
      <c r="G146" s="8">
        <v>0</v>
      </c>
      <c r="H146" s="8">
        <v>0</v>
      </c>
      <c r="J146" s="29"/>
    </row>
    <row r="147" spans="1:10" ht="12" customHeight="1" x14ac:dyDescent="0.2">
      <c r="A147" s="45">
        <v>136</v>
      </c>
      <c r="B147" s="6" t="s">
        <v>265</v>
      </c>
      <c r="C147" s="7" t="s">
        <v>266</v>
      </c>
      <c r="D147" s="64">
        <f t="shared" si="4"/>
        <v>13314137</v>
      </c>
      <c r="E147" s="64">
        <v>0</v>
      </c>
      <c r="F147" s="8">
        <v>13314137</v>
      </c>
      <c r="G147" s="8">
        <v>0</v>
      </c>
      <c r="H147" s="8">
        <v>0</v>
      </c>
      <c r="J147" s="29"/>
    </row>
    <row r="148" spans="1:10" ht="12" customHeight="1" x14ac:dyDescent="0.2">
      <c r="A148" s="45">
        <v>137</v>
      </c>
      <c r="B148" s="58" t="s">
        <v>267</v>
      </c>
      <c r="C148" s="53" t="s">
        <v>268</v>
      </c>
      <c r="D148" s="64">
        <f t="shared" si="4"/>
        <v>0</v>
      </c>
      <c r="E148" s="64">
        <v>0</v>
      </c>
      <c r="F148" s="8">
        <v>0</v>
      </c>
      <c r="G148" s="8">
        <v>0</v>
      </c>
      <c r="H148" s="8">
        <v>0</v>
      </c>
      <c r="J148" s="29"/>
    </row>
    <row r="149" spans="1:10" x14ac:dyDescent="0.2">
      <c r="J149" s="29"/>
    </row>
  </sheetData>
  <mergeCells count="15">
    <mergeCell ref="A1:H1"/>
    <mergeCell ref="H5:H6"/>
    <mergeCell ref="D3:H3"/>
    <mergeCell ref="E4:H4"/>
    <mergeCell ref="A7:C7"/>
    <mergeCell ref="F5:F6"/>
    <mergeCell ref="A91:A93"/>
    <mergeCell ref="B91:B93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7" sqref="E7"/>
    </sheetView>
  </sheetViews>
  <sheetFormatPr defaultRowHeight="12" x14ac:dyDescent="0.2"/>
  <cols>
    <col min="1" max="1" width="4.7109375" style="39" customWidth="1"/>
    <col min="2" max="2" width="9.28515625" style="39" customWidth="1"/>
    <col min="3" max="3" width="33.42578125" style="60" customWidth="1"/>
    <col min="4" max="4" width="17.7109375" style="3" customWidth="1"/>
    <col min="5" max="16384" width="9.140625" style="3"/>
  </cols>
  <sheetData>
    <row r="2" spans="1:4" ht="47.25" customHeight="1" x14ac:dyDescent="0.2">
      <c r="A2" s="204" t="s">
        <v>328</v>
      </c>
      <c r="B2" s="204"/>
      <c r="C2" s="204"/>
      <c r="D2" s="204"/>
    </row>
    <row r="3" spans="1:4" x14ac:dyDescent="0.2">
      <c r="C3" s="4"/>
      <c r="D3" s="3" t="s">
        <v>293</v>
      </c>
    </row>
    <row r="4" spans="1:4" s="5" customFormat="1" ht="24.75" customHeight="1" x14ac:dyDescent="0.2">
      <c r="A4" s="266" t="s">
        <v>0</v>
      </c>
      <c r="B4" s="266" t="s">
        <v>1</v>
      </c>
      <c r="C4" s="275" t="s">
        <v>2</v>
      </c>
      <c r="D4" s="269" t="s">
        <v>292</v>
      </c>
    </row>
    <row r="5" spans="1:4" ht="51.75" customHeight="1" x14ac:dyDescent="0.2">
      <c r="A5" s="268"/>
      <c r="B5" s="268"/>
      <c r="C5" s="276"/>
      <c r="D5" s="271"/>
    </row>
    <row r="6" spans="1:4" ht="12" customHeight="1" x14ac:dyDescent="0.2">
      <c r="A6" s="255" t="s">
        <v>270</v>
      </c>
      <c r="B6" s="255"/>
      <c r="C6" s="255"/>
      <c r="D6" s="32">
        <f>D7+D8</f>
        <v>1556970356</v>
      </c>
    </row>
    <row r="7" spans="1:4" ht="12" customHeight="1" x14ac:dyDescent="0.2">
      <c r="A7" s="219" t="s">
        <v>269</v>
      </c>
      <c r="B7" s="220"/>
      <c r="C7" s="221"/>
      <c r="D7" s="19">
        <v>39921705</v>
      </c>
    </row>
    <row r="8" spans="1:4" ht="12" customHeight="1" x14ac:dyDescent="0.2">
      <c r="A8" s="219" t="s">
        <v>313</v>
      </c>
      <c r="B8" s="220"/>
      <c r="C8" s="221"/>
      <c r="D8" s="32">
        <f>SUM(D9:D145)</f>
        <v>1517048651</v>
      </c>
    </row>
    <row r="9" spans="1:4" ht="12" customHeight="1" x14ac:dyDescent="0.2">
      <c r="A9" s="45">
        <v>1</v>
      </c>
      <c r="B9" s="6" t="s">
        <v>3</v>
      </c>
      <c r="C9" s="7" t="s">
        <v>4</v>
      </c>
      <c r="D9" s="19">
        <v>8057952</v>
      </c>
    </row>
    <row r="10" spans="1:4" x14ac:dyDescent="0.2">
      <c r="A10" s="45">
        <v>2</v>
      </c>
      <c r="B10" s="9" t="s">
        <v>5</v>
      </c>
      <c r="C10" s="7" t="s">
        <v>6</v>
      </c>
      <c r="D10" s="8">
        <v>8087704</v>
      </c>
    </row>
    <row r="11" spans="1:4" x14ac:dyDescent="0.2">
      <c r="A11" s="45">
        <v>3</v>
      </c>
      <c r="B11" s="66" t="s">
        <v>7</v>
      </c>
      <c r="C11" s="10" t="s">
        <v>8</v>
      </c>
      <c r="D11" s="8">
        <v>21910547</v>
      </c>
    </row>
    <row r="12" spans="1:4" ht="14.25" customHeight="1" x14ac:dyDescent="0.2">
      <c r="A12" s="45">
        <v>4</v>
      </c>
      <c r="B12" s="6" t="s">
        <v>9</v>
      </c>
      <c r="C12" s="7" t="s">
        <v>10</v>
      </c>
      <c r="D12" s="8">
        <v>8509045</v>
      </c>
    </row>
    <row r="13" spans="1:4" x14ac:dyDescent="0.2">
      <c r="A13" s="45">
        <v>5</v>
      </c>
      <c r="B13" s="6" t="s">
        <v>11</v>
      </c>
      <c r="C13" s="7" t="s">
        <v>12</v>
      </c>
      <c r="D13" s="8">
        <v>9247797</v>
      </c>
    </row>
    <row r="14" spans="1:4" x14ac:dyDescent="0.2">
      <c r="A14" s="45">
        <v>6</v>
      </c>
      <c r="B14" s="66" t="s">
        <v>13</v>
      </c>
      <c r="C14" s="10" t="s">
        <v>14</v>
      </c>
      <c r="D14" s="8">
        <v>61534298</v>
      </c>
    </row>
    <row r="15" spans="1:4" x14ac:dyDescent="0.2">
      <c r="A15" s="45">
        <v>7</v>
      </c>
      <c r="B15" s="11" t="s">
        <v>15</v>
      </c>
      <c r="C15" s="12" t="s">
        <v>16</v>
      </c>
      <c r="D15" s="8">
        <v>23022387</v>
      </c>
    </row>
    <row r="16" spans="1:4" x14ac:dyDescent="0.2">
      <c r="A16" s="45">
        <v>8</v>
      </c>
      <c r="B16" s="66" t="s">
        <v>17</v>
      </c>
      <c r="C16" s="10" t="s">
        <v>18</v>
      </c>
      <c r="D16" s="8">
        <v>9819024</v>
      </c>
    </row>
    <row r="17" spans="1:4" x14ac:dyDescent="0.2">
      <c r="A17" s="45">
        <v>9</v>
      </c>
      <c r="B17" s="66" t="s">
        <v>19</v>
      </c>
      <c r="C17" s="10" t="s">
        <v>20</v>
      </c>
      <c r="D17" s="8">
        <v>8931251</v>
      </c>
    </row>
    <row r="18" spans="1:4" x14ac:dyDescent="0.2">
      <c r="A18" s="45">
        <v>10</v>
      </c>
      <c r="B18" s="66" t="s">
        <v>21</v>
      </c>
      <c r="C18" s="10" t="s">
        <v>22</v>
      </c>
      <c r="D18" s="8">
        <v>10678168</v>
      </c>
    </row>
    <row r="19" spans="1:4" x14ac:dyDescent="0.2">
      <c r="A19" s="45">
        <v>11</v>
      </c>
      <c r="B19" s="66" t="s">
        <v>23</v>
      </c>
      <c r="C19" s="10" t="s">
        <v>24</v>
      </c>
      <c r="D19" s="8">
        <v>9087347</v>
      </c>
    </row>
    <row r="20" spans="1:4" x14ac:dyDescent="0.2">
      <c r="A20" s="45">
        <v>12</v>
      </c>
      <c r="B20" s="66" t="s">
        <v>25</v>
      </c>
      <c r="C20" s="10" t="s">
        <v>26</v>
      </c>
      <c r="D20" s="8">
        <v>17382780</v>
      </c>
    </row>
    <row r="21" spans="1:4" x14ac:dyDescent="0.2">
      <c r="A21" s="45">
        <v>13</v>
      </c>
      <c r="B21" s="66" t="s">
        <v>390</v>
      </c>
      <c r="C21" s="7" t="s">
        <v>356</v>
      </c>
      <c r="D21" s="8">
        <v>0</v>
      </c>
    </row>
    <row r="22" spans="1:4" x14ac:dyDescent="0.2">
      <c r="A22" s="45">
        <v>14</v>
      </c>
      <c r="B22" s="6" t="s">
        <v>27</v>
      </c>
      <c r="C22" s="10" t="s">
        <v>28</v>
      </c>
      <c r="D22" s="8">
        <v>0</v>
      </c>
    </row>
    <row r="23" spans="1:4" x14ac:dyDescent="0.2">
      <c r="A23" s="45">
        <v>15</v>
      </c>
      <c r="B23" s="66" t="s">
        <v>29</v>
      </c>
      <c r="C23" s="10" t="s">
        <v>30</v>
      </c>
      <c r="D23" s="8">
        <v>10988474</v>
      </c>
    </row>
    <row r="24" spans="1:4" x14ac:dyDescent="0.2">
      <c r="A24" s="45">
        <v>16</v>
      </c>
      <c r="B24" s="66" t="s">
        <v>31</v>
      </c>
      <c r="C24" s="10" t="s">
        <v>32</v>
      </c>
      <c r="D24" s="8">
        <v>16251488</v>
      </c>
    </row>
    <row r="25" spans="1:4" x14ac:dyDescent="0.2">
      <c r="A25" s="45">
        <v>17</v>
      </c>
      <c r="B25" s="66" t="s">
        <v>33</v>
      </c>
      <c r="C25" s="10" t="s">
        <v>34</v>
      </c>
      <c r="D25" s="8">
        <v>21959066</v>
      </c>
    </row>
    <row r="26" spans="1:4" x14ac:dyDescent="0.2">
      <c r="A26" s="45">
        <v>18</v>
      </c>
      <c r="B26" s="66" t="s">
        <v>35</v>
      </c>
      <c r="C26" s="10" t="s">
        <v>36</v>
      </c>
      <c r="D26" s="8">
        <v>31178161</v>
      </c>
    </row>
    <row r="27" spans="1:4" x14ac:dyDescent="0.2">
      <c r="A27" s="45">
        <v>19</v>
      </c>
      <c r="B27" s="6" t="s">
        <v>37</v>
      </c>
      <c r="C27" s="7" t="s">
        <v>38</v>
      </c>
      <c r="D27" s="8">
        <v>6543546</v>
      </c>
    </row>
    <row r="28" spans="1:4" x14ac:dyDescent="0.2">
      <c r="A28" s="45">
        <v>20</v>
      </c>
      <c r="B28" s="6" t="s">
        <v>39</v>
      </c>
      <c r="C28" s="7" t="s">
        <v>40</v>
      </c>
      <c r="D28" s="8">
        <v>6038405</v>
      </c>
    </row>
    <row r="29" spans="1:4" x14ac:dyDescent="0.2">
      <c r="A29" s="45">
        <v>21</v>
      </c>
      <c r="B29" s="6" t="s">
        <v>41</v>
      </c>
      <c r="C29" s="7" t="s">
        <v>42</v>
      </c>
      <c r="D29" s="8">
        <v>24780553</v>
      </c>
    </row>
    <row r="30" spans="1:4" x14ac:dyDescent="0.2">
      <c r="A30" s="45">
        <v>22</v>
      </c>
      <c r="B30" s="6" t="s">
        <v>43</v>
      </c>
      <c r="C30" s="7" t="s">
        <v>44</v>
      </c>
      <c r="D30" s="8">
        <v>22314314</v>
      </c>
    </row>
    <row r="31" spans="1:4" x14ac:dyDescent="0.2">
      <c r="A31" s="45">
        <v>23</v>
      </c>
      <c r="B31" s="66" t="s">
        <v>45</v>
      </c>
      <c r="C31" s="10" t="s">
        <v>46</v>
      </c>
      <c r="D31" s="8">
        <v>10470377</v>
      </c>
    </row>
    <row r="32" spans="1:4" ht="12" customHeight="1" x14ac:dyDescent="0.2">
      <c r="A32" s="45">
        <v>24</v>
      </c>
      <c r="B32" s="66" t="s">
        <v>47</v>
      </c>
      <c r="C32" s="10" t="s">
        <v>48</v>
      </c>
      <c r="D32" s="8">
        <v>0</v>
      </c>
    </row>
    <row r="33" spans="1:4" ht="24" x14ac:dyDescent="0.2">
      <c r="A33" s="45">
        <v>25</v>
      </c>
      <c r="B33" s="66" t="s">
        <v>49</v>
      </c>
      <c r="C33" s="10" t="s">
        <v>50</v>
      </c>
      <c r="D33" s="8">
        <v>0</v>
      </c>
    </row>
    <row r="34" spans="1:4" x14ac:dyDescent="0.2">
      <c r="A34" s="45">
        <v>26</v>
      </c>
      <c r="B34" s="6" t="s">
        <v>51</v>
      </c>
      <c r="C34" s="12" t="s">
        <v>52</v>
      </c>
      <c r="D34" s="8">
        <v>41837209</v>
      </c>
    </row>
    <row r="35" spans="1:4" x14ac:dyDescent="0.2">
      <c r="A35" s="45">
        <v>27</v>
      </c>
      <c r="B35" s="66" t="s">
        <v>53</v>
      </c>
      <c r="C35" s="10" t="s">
        <v>54</v>
      </c>
      <c r="D35" s="8">
        <v>29436024</v>
      </c>
    </row>
    <row r="36" spans="1:4" ht="24" customHeight="1" x14ac:dyDescent="0.2">
      <c r="A36" s="45">
        <v>28</v>
      </c>
      <c r="B36" s="66" t="s">
        <v>55</v>
      </c>
      <c r="C36" s="10" t="s">
        <v>56</v>
      </c>
      <c r="D36" s="8">
        <v>19223801</v>
      </c>
    </row>
    <row r="37" spans="1:4" ht="12" customHeight="1" x14ac:dyDescent="0.2">
      <c r="A37" s="45">
        <v>29</v>
      </c>
      <c r="B37" s="9" t="s">
        <v>57</v>
      </c>
      <c r="C37" s="12" t="s">
        <v>58</v>
      </c>
      <c r="D37" s="8">
        <v>7609140</v>
      </c>
    </row>
    <row r="38" spans="1:4" ht="24" x14ac:dyDescent="0.2">
      <c r="A38" s="45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5">
        <v>31</v>
      </c>
      <c r="B39" s="66" t="s">
        <v>61</v>
      </c>
      <c r="C39" s="10" t="s">
        <v>62</v>
      </c>
      <c r="D39" s="8">
        <v>2199798</v>
      </c>
    </row>
    <row r="40" spans="1:4" x14ac:dyDescent="0.2">
      <c r="A40" s="45">
        <v>32</v>
      </c>
      <c r="B40" s="9" t="s">
        <v>63</v>
      </c>
      <c r="C40" s="7" t="s">
        <v>64</v>
      </c>
      <c r="D40" s="8">
        <v>32475038</v>
      </c>
    </row>
    <row r="41" spans="1:4" x14ac:dyDescent="0.2">
      <c r="A41" s="45">
        <v>33</v>
      </c>
      <c r="B41" s="11" t="s">
        <v>65</v>
      </c>
      <c r="C41" s="12" t="s">
        <v>66</v>
      </c>
      <c r="D41" s="8">
        <v>37528337</v>
      </c>
    </row>
    <row r="42" spans="1:4" x14ac:dyDescent="0.2">
      <c r="A42" s="45">
        <v>34</v>
      </c>
      <c r="B42" s="9" t="s">
        <v>67</v>
      </c>
      <c r="C42" s="7" t="s">
        <v>68</v>
      </c>
      <c r="D42" s="8">
        <v>10050196</v>
      </c>
    </row>
    <row r="43" spans="1:4" x14ac:dyDescent="0.2">
      <c r="A43" s="45">
        <v>35</v>
      </c>
      <c r="B43" s="66" t="s">
        <v>69</v>
      </c>
      <c r="C43" s="10" t="s">
        <v>70</v>
      </c>
      <c r="D43" s="8">
        <v>30493661</v>
      </c>
    </row>
    <row r="44" spans="1:4" x14ac:dyDescent="0.2">
      <c r="A44" s="45">
        <v>36</v>
      </c>
      <c r="B44" s="9" t="s">
        <v>71</v>
      </c>
      <c r="C44" s="7" t="s">
        <v>72</v>
      </c>
      <c r="D44" s="8">
        <v>10628761</v>
      </c>
    </row>
    <row r="45" spans="1:4" x14ac:dyDescent="0.2">
      <c r="A45" s="45">
        <v>37</v>
      </c>
      <c r="B45" s="6" t="s">
        <v>73</v>
      </c>
      <c r="C45" s="7" t="s">
        <v>74</v>
      </c>
      <c r="D45" s="8">
        <v>32153793</v>
      </c>
    </row>
    <row r="46" spans="1:4" x14ac:dyDescent="0.2">
      <c r="A46" s="45">
        <v>38</v>
      </c>
      <c r="B46" s="13" t="s">
        <v>75</v>
      </c>
      <c r="C46" s="14" t="s">
        <v>76</v>
      </c>
      <c r="D46" s="8">
        <v>10497929</v>
      </c>
    </row>
    <row r="47" spans="1:4" x14ac:dyDescent="0.2">
      <c r="A47" s="45">
        <v>39</v>
      </c>
      <c r="B47" s="6" t="s">
        <v>77</v>
      </c>
      <c r="C47" s="7" t="s">
        <v>78</v>
      </c>
      <c r="D47" s="8">
        <v>7430289</v>
      </c>
    </row>
    <row r="48" spans="1:4" x14ac:dyDescent="0.2">
      <c r="A48" s="45">
        <v>40</v>
      </c>
      <c r="B48" s="11" t="s">
        <v>79</v>
      </c>
      <c r="C48" s="12" t="s">
        <v>80</v>
      </c>
      <c r="D48" s="8">
        <v>12373504</v>
      </c>
    </row>
    <row r="49" spans="1:4" x14ac:dyDescent="0.2">
      <c r="A49" s="45">
        <v>41</v>
      </c>
      <c r="B49" s="66" t="s">
        <v>81</v>
      </c>
      <c r="C49" s="10" t="s">
        <v>82</v>
      </c>
      <c r="D49" s="8">
        <v>5409483</v>
      </c>
    </row>
    <row r="50" spans="1:4" x14ac:dyDescent="0.2">
      <c r="A50" s="45">
        <v>42</v>
      </c>
      <c r="B50" s="9" t="s">
        <v>83</v>
      </c>
      <c r="C50" s="7" t="s">
        <v>84</v>
      </c>
      <c r="D50" s="8">
        <v>3462937</v>
      </c>
    </row>
    <row r="51" spans="1:4" x14ac:dyDescent="0.2">
      <c r="A51" s="45">
        <v>43</v>
      </c>
      <c r="B51" s="66" t="s">
        <v>85</v>
      </c>
      <c r="C51" s="10" t="s">
        <v>86</v>
      </c>
      <c r="D51" s="8">
        <v>40094693</v>
      </c>
    </row>
    <row r="52" spans="1:4" x14ac:dyDescent="0.2">
      <c r="A52" s="45">
        <v>44</v>
      </c>
      <c r="B52" s="6" t="s">
        <v>87</v>
      </c>
      <c r="C52" s="7" t="s">
        <v>88</v>
      </c>
      <c r="D52" s="8">
        <v>10291847</v>
      </c>
    </row>
    <row r="53" spans="1:4" x14ac:dyDescent="0.2">
      <c r="A53" s="45">
        <v>45</v>
      </c>
      <c r="B53" s="6" t="s">
        <v>89</v>
      </c>
      <c r="C53" s="7" t="s">
        <v>90</v>
      </c>
      <c r="D53" s="8">
        <v>27836808</v>
      </c>
    </row>
    <row r="54" spans="1:4" x14ac:dyDescent="0.2">
      <c r="A54" s="45">
        <v>46</v>
      </c>
      <c r="B54" s="66" t="s">
        <v>91</v>
      </c>
      <c r="C54" s="10" t="s">
        <v>92</v>
      </c>
      <c r="D54" s="8">
        <v>8481958</v>
      </c>
    </row>
    <row r="55" spans="1:4" ht="10.5" customHeight="1" x14ac:dyDescent="0.2">
      <c r="A55" s="45">
        <v>47</v>
      </c>
      <c r="B55" s="66" t="s">
        <v>93</v>
      </c>
      <c r="C55" s="10" t="s">
        <v>94</v>
      </c>
      <c r="D55" s="8">
        <v>11661756</v>
      </c>
    </row>
    <row r="56" spans="1:4" x14ac:dyDescent="0.2">
      <c r="A56" s="45">
        <v>48</v>
      </c>
      <c r="B56" s="9" t="s">
        <v>95</v>
      </c>
      <c r="C56" s="7" t="s">
        <v>96</v>
      </c>
      <c r="D56" s="8">
        <v>15509110</v>
      </c>
    </row>
    <row r="57" spans="1:4" x14ac:dyDescent="0.2">
      <c r="A57" s="45">
        <v>49</v>
      </c>
      <c r="B57" s="66" t="s">
        <v>97</v>
      </c>
      <c r="C57" s="10" t="s">
        <v>98</v>
      </c>
      <c r="D57" s="8">
        <v>5517775</v>
      </c>
    </row>
    <row r="58" spans="1:4" x14ac:dyDescent="0.2">
      <c r="A58" s="45">
        <v>50</v>
      </c>
      <c r="B58" s="9" t="s">
        <v>99</v>
      </c>
      <c r="C58" s="7" t="s">
        <v>100</v>
      </c>
      <c r="D58" s="8">
        <v>10798931</v>
      </c>
    </row>
    <row r="59" spans="1:4" ht="10.5" customHeight="1" x14ac:dyDescent="0.2">
      <c r="A59" s="45">
        <v>51</v>
      </c>
      <c r="B59" s="66" t="s">
        <v>101</v>
      </c>
      <c r="C59" s="10" t="s">
        <v>102</v>
      </c>
      <c r="D59" s="8">
        <v>15618368</v>
      </c>
    </row>
    <row r="60" spans="1:4" x14ac:dyDescent="0.2">
      <c r="A60" s="45">
        <v>52</v>
      </c>
      <c r="B60" s="66" t="s">
        <v>103</v>
      </c>
      <c r="C60" s="10" t="s">
        <v>104</v>
      </c>
      <c r="D60" s="8">
        <v>48853415</v>
      </c>
    </row>
    <row r="61" spans="1:4" x14ac:dyDescent="0.2">
      <c r="A61" s="45">
        <v>53</v>
      </c>
      <c r="B61" s="66" t="s">
        <v>105</v>
      </c>
      <c r="C61" s="10" t="s">
        <v>106</v>
      </c>
      <c r="D61" s="8">
        <v>8372082</v>
      </c>
    </row>
    <row r="62" spans="1:4" x14ac:dyDescent="0.2">
      <c r="A62" s="45">
        <v>54</v>
      </c>
      <c r="B62" s="66" t="s">
        <v>107</v>
      </c>
      <c r="C62" s="10" t="s">
        <v>108</v>
      </c>
      <c r="D62" s="8">
        <v>0</v>
      </c>
    </row>
    <row r="63" spans="1:4" x14ac:dyDescent="0.2">
      <c r="A63" s="45">
        <v>55</v>
      </c>
      <c r="B63" s="66" t="s">
        <v>109</v>
      </c>
      <c r="C63" s="10" t="s">
        <v>110</v>
      </c>
      <c r="D63" s="8">
        <v>0</v>
      </c>
    </row>
    <row r="64" spans="1:4" x14ac:dyDescent="0.2">
      <c r="A64" s="45">
        <v>56</v>
      </c>
      <c r="B64" s="66" t="s">
        <v>111</v>
      </c>
      <c r="C64" s="10" t="s">
        <v>112</v>
      </c>
      <c r="D64" s="8">
        <v>6944469</v>
      </c>
    </row>
    <row r="65" spans="1:4" x14ac:dyDescent="0.2">
      <c r="A65" s="45">
        <v>57</v>
      </c>
      <c r="B65" s="9" t="s">
        <v>113</v>
      </c>
      <c r="C65" s="10" t="s">
        <v>114</v>
      </c>
      <c r="D65" s="8">
        <v>5685939</v>
      </c>
    </row>
    <row r="66" spans="1:4" ht="17.25" customHeight="1" x14ac:dyDescent="0.2">
      <c r="A66" s="45">
        <v>58</v>
      </c>
      <c r="B66" s="11" t="s">
        <v>115</v>
      </c>
      <c r="C66" s="12" t="s">
        <v>116</v>
      </c>
      <c r="D66" s="8">
        <v>19714714</v>
      </c>
    </row>
    <row r="67" spans="1:4" ht="15" customHeight="1" x14ac:dyDescent="0.2">
      <c r="A67" s="45">
        <v>59</v>
      </c>
      <c r="B67" s="9" t="s">
        <v>117</v>
      </c>
      <c r="C67" s="10" t="s">
        <v>118</v>
      </c>
      <c r="D67" s="8">
        <v>21177736</v>
      </c>
    </row>
    <row r="68" spans="1:4" ht="16.5" customHeight="1" x14ac:dyDescent="0.2">
      <c r="A68" s="45">
        <v>60</v>
      </c>
      <c r="B68" s="66" t="s">
        <v>119</v>
      </c>
      <c r="C68" s="10" t="s">
        <v>320</v>
      </c>
      <c r="D68" s="8">
        <v>3864255</v>
      </c>
    </row>
    <row r="69" spans="1:4" ht="17.25" customHeight="1" x14ac:dyDescent="0.2">
      <c r="A69" s="45">
        <v>61</v>
      </c>
      <c r="B69" s="6" t="s">
        <v>120</v>
      </c>
      <c r="C69" s="10" t="s">
        <v>121</v>
      </c>
      <c r="D69" s="8">
        <v>0</v>
      </c>
    </row>
    <row r="70" spans="1:4" ht="12.75" customHeight="1" x14ac:dyDescent="0.2">
      <c r="A70" s="45">
        <v>62</v>
      </c>
      <c r="B70" s="6" t="s">
        <v>122</v>
      </c>
      <c r="C70" s="10" t="s">
        <v>123</v>
      </c>
      <c r="D70" s="8">
        <v>6727172</v>
      </c>
    </row>
    <row r="71" spans="1:4" ht="27.75" customHeight="1" x14ac:dyDescent="0.2">
      <c r="A71" s="45">
        <v>63</v>
      </c>
      <c r="B71" s="9" t="s">
        <v>124</v>
      </c>
      <c r="C71" s="10" t="s">
        <v>125</v>
      </c>
      <c r="D71" s="8">
        <v>18643032</v>
      </c>
    </row>
    <row r="72" spans="1:4" x14ac:dyDescent="0.2">
      <c r="A72" s="45">
        <v>64</v>
      </c>
      <c r="B72" s="9" t="s">
        <v>126</v>
      </c>
      <c r="C72" s="7" t="s">
        <v>127</v>
      </c>
      <c r="D72" s="8">
        <v>12155264</v>
      </c>
    </row>
    <row r="73" spans="1:4" x14ac:dyDescent="0.2">
      <c r="A73" s="45">
        <v>65</v>
      </c>
      <c r="B73" s="9" t="s">
        <v>128</v>
      </c>
      <c r="C73" s="10" t="s">
        <v>129</v>
      </c>
      <c r="D73" s="8">
        <v>27970146</v>
      </c>
    </row>
    <row r="74" spans="1:4" ht="24" x14ac:dyDescent="0.2">
      <c r="A74" s="45">
        <v>66</v>
      </c>
      <c r="B74" s="9" t="s">
        <v>130</v>
      </c>
      <c r="C74" s="10" t="s">
        <v>131</v>
      </c>
      <c r="D74" s="8">
        <v>0</v>
      </c>
    </row>
    <row r="75" spans="1:4" ht="24" x14ac:dyDescent="0.2">
      <c r="A75" s="45">
        <v>67</v>
      </c>
      <c r="B75" s="6" t="s">
        <v>132</v>
      </c>
      <c r="C75" s="10" t="s">
        <v>133</v>
      </c>
      <c r="D75" s="8">
        <v>15910712</v>
      </c>
    </row>
    <row r="76" spans="1:4" ht="24" x14ac:dyDescent="0.2">
      <c r="A76" s="45">
        <v>68</v>
      </c>
      <c r="B76" s="9" t="s">
        <v>134</v>
      </c>
      <c r="C76" s="10" t="s">
        <v>135</v>
      </c>
      <c r="D76" s="8">
        <v>0</v>
      </c>
    </row>
    <row r="77" spans="1:4" ht="24" x14ac:dyDescent="0.2">
      <c r="A77" s="45">
        <v>69</v>
      </c>
      <c r="B77" s="9" t="s">
        <v>136</v>
      </c>
      <c r="C77" s="10" t="s">
        <v>137</v>
      </c>
      <c r="D77" s="8">
        <v>0</v>
      </c>
    </row>
    <row r="78" spans="1:4" ht="24" x14ac:dyDescent="0.2">
      <c r="A78" s="45">
        <v>70</v>
      </c>
      <c r="B78" s="6" t="s">
        <v>138</v>
      </c>
      <c r="C78" s="10" t="s">
        <v>139</v>
      </c>
      <c r="D78" s="8">
        <v>0</v>
      </c>
    </row>
    <row r="79" spans="1:4" ht="24" x14ac:dyDescent="0.2">
      <c r="A79" s="45">
        <v>71</v>
      </c>
      <c r="B79" s="6" t="s">
        <v>140</v>
      </c>
      <c r="C79" s="10" t="s">
        <v>141</v>
      </c>
      <c r="D79" s="8">
        <v>0</v>
      </c>
    </row>
    <row r="80" spans="1:4" ht="24" x14ac:dyDescent="0.2">
      <c r="A80" s="45">
        <v>72</v>
      </c>
      <c r="B80" s="6" t="s">
        <v>142</v>
      </c>
      <c r="C80" s="10" t="s">
        <v>143</v>
      </c>
      <c r="D80" s="8">
        <v>0</v>
      </c>
    </row>
    <row r="81" spans="1:4" x14ac:dyDescent="0.2">
      <c r="A81" s="45">
        <v>73</v>
      </c>
      <c r="B81" s="66" t="s">
        <v>144</v>
      </c>
      <c r="C81" s="10" t="s">
        <v>145</v>
      </c>
      <c r="D81" s="8">
        <v>25826005</v>
      </c>
    </row>
    <row r="82" spans="1:4" x14ac:dyDescent="0.2">
      <c r="A82" s="45">
        <v>74</v>
      </c>
      <c r="B82" s="6" t="s">
        <v>146</v>
      </c>
      <c r="C82" s="10" t="s">
        <v>147</v>
      </c>
      <c r="D82" s="8">
        <v>55203912</v>
      </c>
    </row>
    <row r="83" spans="1:4" x14ac:dyDescent="0.2">
      <c r="A83" s="45">
        <v>75</v>
      </c>
      <c r="B83" s="66" t="s">
        <v>148</v>
      </c>
      <c r="C83" s="10" t="s">
        <v>149</v>
      </c>
      <c r="D83" s="8">
        <v>50311259</v>
      </c>
    </row>
    <row r="84" spans="1:4" x14ac:dyDescent="0.2">
      <c r="A84" s="45">
        <v>76</v>
      </c>
      <c r="B84" s="11" t="s">
        <v>150</v>
      </c>
      <c r="C84" s="12" t="s">
        <v>151</v>
      </c>
      <c r="D84" s="8">
        <v>6103194</v>
      </c>
    </row>
    <row r="85" spans="1:4" x14ac:dyDescent="0.2">
      <c r="A85" s="45">
        <v>77</v>
      </c>
      <c r="B85" s="6" t="s">
        <v>152</v>
      </c>
      <c r="C85" s="10" t="s">
        <v>153</v>
      </c>
      <c r="D85" s="8">
        <v>33716171</v>
      </c>
    </row>
    <row r="86" spans="1:4" x14ac:dyDescent="0.2">
      <c r="A86" s="45">
        <v>78</v>
      </c>
      <c r="B86" s="11" t="s">
        <v>154</v>
      </c>
      <c r="C86" s="12" t="s">
        <v>155</v>
      </c>
      <c r="D86" s="8">
        <v>21170970</v>
      </c>
    </row>
    <row r="87" spans="1:4" x14ac:dyDescent="0.2">
      <c r="A87" s="45">
        <v>79</v>
      </c>
      <c r="B87" s="6" t="s">
        <v>156</v>
      </c>
      <c r="C87" s="10" t="s">
        <v>157</v>
      </c>
      <c r="D87" s="8">
        <v>28798035</v>
      </c>
    </row>
    <row r="88" spans="1:4" x14ac:dyDescent="0.2">
      <c r="A88" s="45">
        <v>80</v>
      </c>
      <c r="B88" s="11" t="s">
        <v>158</v>
      </c>
      <c r="C88" s="12" t="s">
        <v>159</v>
      </c>
      <c r="D88" s="8">
        <v>0</v>
      </c>
    </row>
    <row r="89" spans="1:4" x14ac:dyDescent="0.2">
      <c r="A89" s="45">
        <v>81</v>
      </c>
      <c r="B89" s="9" t="s">
        <v>160</v>
      </c>
      <c r="C89" s="10" t="s">
        <v>161</v>
      </c>
      <c r="D89" s="8">
        <v>0</v>
      </c>
    </row>
    <row r="90" spans="1:4" x14ac:dyDescent="0.2">
      <c r="A90" s="45">
        <v>82</v>
      </c>
      <c r="B90" s="66" t="s">
        <v>162</v>
      </c>
      <c r="C90" s="10" t="s">
        <v>163</v>
      </c>
      <c r="D90" s="8">
        <v>2535104</v>
      </c>
    </row>
    <row r="91" spans="1:4" ht="24" x14ac:dyDescent="0.2">
      <c r="A91" s="45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45">
        <v>84</v>
      </c>
      <c r="B92" s="9" t="s">
        <v>166</v>
      </c>
      <c r="C92" s="12" t="s">
        <v>167</v>
      </c>
      <c r="D92" s="8">
        <v>2182587</v>
      </c>
    </row>
    <row r="93" spans="1:4" x14ac:dyDescent="0.2">
      <c r="A93" s="45">
        <v>85</v>
      </c>
      <c r="B93" s="66" t="s">
        <v>168</v>
      </c>
      <c r="C93" s="10" t="s">
        <v>169</v>
      </c>
      <c r="D93" s="8">
        <v>5340234</v>
      </c>
    </row>
    <row r="94" spans="1:4" x14ac:dyDescent="0.2">
      <c r="A94" s="45">
        <v>86</v>
      </c>
      <c r="B94" s="9" t="s">
        <v>170</v>
      </c>
      <c r="C94" s="7" t="s">
        <v>171</v>
      </c>
      <c r="D94" s="8">
        <v>6974755</v>
      </c>
    </row>
    <row r="95" spans="1:4" x14ac:dyDescent="0.2">
      <c r="A95" s="45">
        <v>87</v>
      </c>
      <c r="B95" s="66" t="s">
        <v>172</v>
      </c>
      <c r="C95" s="10" t="s">
        <v>173</v>
      </c>
      <c r="D95" s="8">
        <v>7338271</v>
      </c>
    </row>
    <row r="96" spans="1:4" x14ac:dyDescent="0.2">
      <c r="A96" s="45">
        <v>88</v>
      </c>
      <c r="B96" s="66" t="s">
        <v>174</v>
      </c>
      <c r="C96" s="10" t="s">
        <v>175</v>
      </c>
      <c r="D96" s="8">
        <v>19859885</v>
      </c>
    </row>
    <row r="97" spans="1:4" ht="13.5" customHeight="1" x14ac:dyDescent="0.2">
      <c r="A97" s="45">
        <v>89</v>
      </c>
      <c r="B97" s="9" t="s">
        <v>176</v>
      </c>
      <c r="C97" s="12" t="s">
        <v>177</v>
      </c>
      <c r="D97" s="8">
        <v>8390541</v>
      </c>
    </row>
    <row r="98" spans="1:4" ht="14.25" customHeight="1" x14ac:dyDescent="0.2">
      <c r="A98" s="45">
        <v>90</v>
      </c>
      <c r="B98" s="9" t="s">
        <v>178</v>
      </c>
      <c r="C98" s="7" t="s">
        <v>179</v>
      </c>
      <c r="D98" s="8">
        <v>10567670</v>
      </c>
    </row>
    <row r="99" spans="1:4" x14ac:dyDescent="0.2">
      <c r="A99" s="45">
        <v>91</v>
      </c>
      <c r="B99" s="6" t="s">
        <v>180</v>
      </c>
      <c r="C99" s="7" t="s">
        <v>181</v>
      </c>
      <c r="D99" s="8">
        <v>21296751</v>
      </c>
    </row>
    <row r="100" spans="1:4" x14ac:dyDescent="0.2">
      <c r="A100" s="45">
        <v>92</v>
      </c>
      <c r="B100" s="6" t="s">
        <v>182</v>
      </c>
      <c r="C100" s="7" t="s">
        <v>183</v>
      </c>
      <c r="D100" s="8">
        <v>18099284</v>
      </c>
    </row>
    <row r="101" spans="1:4" x14ac:dyDescent="0.2">
      <c r="A101" s="45">
        <v>93</v>
      </c>
      <c r="B101" s="66" t="s">
        <v>184</v>
      </c>
      <c r="C101" s="10" t="s">
        <v>185</v>
      </c>
      <c r="D101" s="8">
        <v>6386627</v>
      </c>
    </row>
    <row r="102" spans="1:4" x14ac:dyDescent="0.2">
      <c r="A102" s="45">
        <v>94</v>
      </c>
      <c r="B102" s="11" t="s">
        <v>186</v>
      </c>
      <c r="C102" s="12" t="s">
        <v>187</v>
      </c>
      <c r="D102" s="8">
        <v>10632190</v>
      </c>
    </row>
    <row r="103" spans="1:4" x14ac:dyDescent="0.2">
      <c r="A103" s="45">
        <v>95</v>
      </c>
      <c r="B103" s="6" t="s">
        <v>188</v>
      </c>
      <c r="C103" s="7" t="s">
        <v>189</v>
      </c>
      <c r="D103" s="8">
        <v>9823249</v>
      </c>
    </row>
    <row r="104" spans="1:4" x14ac:dyDescent="0.2">
      <c r="A104" s="45">
        <v>96</v>
      </c>
      <c r="B104" s="9" t="s">
        <v>190</v>
      </c>
      <c r="C104" s="7" t="s">
        <v>191</v>
      </c>
      <c r="D104" s="8">
        <v>10410824</v>
      </c>
    </row>
    <row r="105" spans="1:4" x14ac:dyDescent="0.2">
      <c r="A105" s="45">
        <v>97</v>
      </c>
      <c r="B105" s="66" t="s">
        <v>192</v>
      </c>
      <c r="C105" s="10" t="s">
        <v>193</v>
      </c>
      <c r="D105" s="8">
        <v>7958044</v>
      </c>
    </row>
    <row r="106" spans="1:4" x14ac:dyDescent="0.2">
      <c r="A106" s="45">
        <v>98</v>
      </c>
      <c r="B106" s="66" t="s">
        <v>194</v>
      </c>
      <c r="C106" s="10" t="s">
        <v>195</v>
      </c>
      <c r="D106" s="8">
        <v>11387816</v>
      </c>
    </row>
    <row r="107" spans="1:4" x14ac:dyDescent="0.2">
      <c r="A107" s="45">
        <v>99</v>
      </c>
      <c r="B107" s="6" t="s">
        <v>196</v>
      </c>
      <c r="C107" s="7" t="s">
        <v>197</v>
      </c>
      <c r="D107" s="8">
        <v>17365986</v>
      </c>
    </row>
    <row r="108" spans="1:4" x14ac:dyDescent="0.2">
      <c r="A108" s="45">
        <v>100</v>
      </c>
      <c r="B108" s="9" t="s">
        <v>198</v>
      </c>
      <c r="C108" s="7" t="s">
        <v>199</v>
      </c>
      <c r="D108" s="8">
        <v>8822214</v>
      </c>
    </row>
    <row r="109" spans="1:4" x14ac:dyDescent="0.2">
      <c r="A109" s="45">
        <v>101</v>
      </c>
      <c r="B109" s="6" t="s">
        <v>200</v>
      </c>
      <c r="C109" s="10" t="s">
        <v>201</v>
      </c>
      <c r="D109" s="8">
        <v>0</v>
      </c>
    </row>
    <row r="110" spans="1:4" x14ac:dyDescent="0.2">
      <c r="A110" s="45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45">
        <v>103</v>
      </c>
      <c r="B111" s="66" t="s">
        <v>204</v>
      </c>
      <c r="C111" s="10" t="s">
        <v>205</v>
      </c>
      <c r="D111" s="8">
        <v>0</v>
      </c>
    </row>
    <row r="112" spans="1:4" x14ac:dyDescent="0.2">
      <c r="A112" s="45">
        <v>104</v>
      </c>
      <c r="B112" s="66" t="s">
        <v>206</v>
      </c>
      <c r="C112" s="10" t="s">
        <v>207</v>
      </c>
      <c r="D112" s="8">
        <v>0</v>
      </c>
    </row>
    <row r="113" spans="1:4" x14ac:dyDescent="0.2">
      <c r="A113" s="45">
        <v>105</v>
      </c>
      <c r="B113" s="66" t="s">
        <v>208</v>
      </c>
      <c r="C113" s="10" t="s">
        <v>209</v>
      </c>
      <c r="D113" s="8">
        <v>0</v>
      </c>
    </row>
    <row r="114" spans="1:4" x14ac:dyDescent="0.2">
      <c r="A114" s="45">
        <v>106</v>
      </c>
      <c r="B114" s="66" t="s">
        <v>210</v>
      </c>
      <c r="C114" s="10" t="s">
        <v>211</v>
      </c>
      <c r="D114" s="8">
        <v>0</v>
      </c>
    </row>
    <row r="115" spans="1:4" x14ac:dyDescent="0.2">
      <c r="A115" s="45">
        <v>107</v>
      </c>
      <c r="B115" s="66" t="s">
        <v>212</v>
      </c>
      <c r="C115" s="10" t="s">
        <v>213</v>
      </c>
      <c r="D115" s="8">
        <v>0</v>
      </c>
    </row>
    <row r="116" spans="1:4" x14ac:dyDescent="0.2">
      <c r="A116" s="45">
        <v>108</v>
      </c>
      <c r="B116" s="66" t="s">
        <v>214</v>
      </c>
      <c r="C116" s="10" t="s">
        <v>215</v>
      </c>
      <c r="D116" s="8">
        <v>0</v>
      </c>
    </row>
    <row r="117" spans="1:4" ht="12" customHeight="1" x14ac:dyDescent="0.2">
      <c r="A117" s="45">
        <v>109</v>
      </c>
      <c r="B117" s="15" t="s">
        <v>216</v>
      </c>
      <c r="C117" s="16" t="s">
        <v>217</v>
      </c>
      <c r="D117" s="8">
        <v>0</v>
      </c>
    </row>
    <row r="118" spans="1:4" x14ac:dyDescent="0.2">
      <c r="A118" s="45">
        <v>110</v>
      </c>
      <c r="B118" s="15" t="s">
        <v>389</v>
      </c>
      <c r="C118" s="16" t="s">
        <v>321</v>
      </c>
      <c r="D118" s="8">
        <v>0</v>
      </c>
    </row>
    <row r="119" spans="1:4" x14ac:dyDescent="0.2">
      <c r="A119" s="45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45">
        <v>112</v>
      </c>
      <c r="B120" s="66" t="s">
        <v>220</v>
      </c>
      <c r="C120" s="10" t="s">
        <v>221</v>
      </c>
      <c r="D120" s="8">
        <v>0</v>
      </c>
    </row>
    <row r="121" spans="1:4" x14ac:dyDescent="0.2">
      <c r="A121" s="45">
        <v>113</v>
      </c>
      <c r="B121" s="6" t="s">
        <v>222</v>
      </c>
      <c r="C121" s="17" t="s">
        <v>223</v>
      </c>
      <c r="D121" s="8">
        <v>0</v>
      </c>
    </row>
    <row r="122" spans="1:4" ht="24" x14ac:dyDescent="0.2">
      <c r="A122" s="45">
        <v>114</v>
      </c>
      <c r="B122" s="66" t="s">
        <v>224</v>
      </c>
      <c r="C122" s="10" t="s">
        <v>225</v>
      </c>
      <c r="D122" s="8">
        <v>0</v>
      </c>
    </row>
    <row r="123" spans="1:4" ht="13.5" customHeight="1" x14ac:dyDescent="0.2">
      <c r="A123" s="45">
        <v>115</v>
      </c>
      <c r="B123" s="66" t="s">
        <v>226</v>
      </c>
      <c r="C123" s="10" t="s">
        <v>227</v>
      </c>
      <c r="D123" s="8">
        <v>0</v>
      </c>
    </row>
    <row r="124" spans="1:4" x14ac:dyDescent="0.2">
      <c r="A124" s="45">
        <v>116</v>
      </c>
      <c r="B124" s="9" t="s">
        <v>228</v>
      </c>
      <c r="C124" s="10" t="s">
        <v>229</v>
      </c>
      <c r="D124" s="8">
        <v>0</v>
      </c>
    </row>
    <row r="125" spans="1:4" x14ac:dyDescent="0.2">
      <c r="A125" s="45">
        <v>117</v>
      </c>
      <c r="B125" s="9" t="s">
        <v>230</v>
      </c>
      <c r="C125" s="10" t="s">
        <v>231</v>
      </c>
      <c r="D125" s="8">
        <v>0</v>
      </c>
    </row>
    <row r="126" spans="1:4" x14ac:dyDescent="0.2">
      <c r="A126" s="45">
        <v>118</v>
      </c>
      <c r="B126" s="9" t="s">
        <v>232</v>
      </c>
      <c r="C126" s="10" t="s">
        <v>233</v>
      </c>
      <c r="D126" s="8">
        <v>0</v>
      </c>
    </row>
    <row r="127" spans="1:4" ht="12.75" customHeight="1" x14ac:dyDescent="0.2">
      <c r="A127" s="45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45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45">
        <v>121</v>
      </c>
      <c r="B129" s="66" t="s">
        <v>238</v>
      </c>
      <c r="C129" s="10" t="s">
        <v>239</v>
      </c>
      <c r="D129" s="8">
        <v>0</v>
      </c>
    </row>
    <row r="130" spans="1:4" x14ac:dyDescent="0.2">
      <c r="A130" s="45">
        <v>122</v>
      </c>
      <c r="B130" s="66" t="s">
        <v>240</v>
      </c>
      <c r="C130" s="10" t="s">
        <v>241</v>
      </c>
      <c r="D130" s="8">
        <v>0</v>
      </c>
    </row>
    <row r="131" spans="1:4" x14ac:dyDescent="0.2">
      <c r="A131" s="45">
        <v>123</v>
      </c>
      <c r="B131" s="66" t="s">
        <v>242</v>
      </c>
      <c r="C131" s="10" t="s">
        <v>322</v>
      </c>
      <c r="D131" s="8">
        <v>0</v>
      </c>
    </row>
    <row r="132" spans="1:4" x14ac:dyDescent="0.2">
      <c r="A132" s="45">
        <v>124</v>
      </c>
      <c r="B132" s="66" t="s">
        <v>243</v>
      </c>
      <c r="C132" s="10" t="s">
        <v>244</v>
      </c>
      <c r="D132" s="8">
        <v>0</v>
      </c>
    </row>
    <row r="133" spans="1:4" ht="21.75" customHeight="1" x14ac:dyDescent="0.2">
      <c r="A133" s="45">
        <v>125</v>
      </c>
      <c r="B133" s="66" t="s">
        <v>245</v>
      </c>
      <c r="C133" s="10" t="s">
        <v>246</v>
      </c>
      <c r="D133" s="8">
        <v>375905</v>
      </c>
    </row>
    <row r="134" spans="1:4" x14ac:dyDescent="0.2">
      <c r="A134" s="45">
        <v>126</v>
      </c>
      <c r="B134" s="6" t="s">
        <v>247</v>
      </c>
      <c r="C134" s="7" t="s">
        <v>248</v>
      </c>
      <c r="D134" s="8">
        <v>21717535</v>
      </c>
    </row>
    <row r="135" spans="1:4" x14ac:dyDescent="0.2">
      <c r="A135" s="45">
        <v>127</v>
      </c>
      <c r="B135" s="66" t="s">
        <v>249</v>
      </c>
      <c r="C135" s="10" t="s">
        <v>250</v>
      </c>
      <c r="D135" s="8">
        <v>8993151</v>
      </c>
    </row>
    <row r="136" spans="1:4" x14ac:dyDescent="0.2">
      <c r="A136" s="45">
        <v>128</v>
      </c>
      <c r="B136" s="6" t="s">
        <v>251</v>
      </c>
      <c r="C136" s="10" t="s">
        <v>323</v>
      </c>
      <c r="D136" s="8">
        <v>0</v>
      </c>
    </row>
    <row r="137" spans="1:4" ht="24" customHeight="1" x14ac:dyDescent="0.2">
      <c r="A137" s="45">
        <v>129</v>
      </c>
      <c r="B137" s="11" t="s">
        <v>252</v>
      </c>
      <c r="C137" s="12" t="s">
        <v>253</v>
      </c>
      <c r="D137" s="8">
        <v>0</v>
      </c>
    </row>
    <row r="138" spans="1:4" x14ac:dyDescent="0.2">
      <c r="A138" s="45">
        <v>130</v>
      </c>
      <c r="B138" s="66" t="s">
        <v>254</v>
      </c>
      <c r="C138" s="10" t="s">
        <v>255</v>
      </c>
      <c r="D138" s="8">
        <v>0</v>
      </c>
    </row>
    <row r="139" spans="1:4" x14ac:dyDescent="0.2">
      <c r="A139" s="45">
        <v>131</v>
      </c>
      <c r="B139" s="66" t="s">
        <v>256</v>
      </c>
      <c r="C139" s="10" t="s">
        <v>257</v>
      </c>
      <c r="D139" s="8">
        <v>0</v>
      </c>
    </row>
    <row r="140" spans="1:4" x14ac:dyDescent="0.2">
      <c r="A140" s="45">
        <v>132</v>
      </c>
      <c r="B140" s="66" t="s">
        <v>258</v>
      </c>
      <c r="C140" s="10" t="s">
        <v>259</v>
      </c>
      <c r="D140" s="8">
        <v>0</v>
      </c>
    </row>
    <row r="141" spans="1:4" ht="13.5" customHeight="1" x14ac:dyDescent="0.2">
      <c r="A141" s="45">
        <v>133</v>
      </c>
      <c r="B141" s="11" t="s">
        <v>260</v>
      </c>
      <c r="C141" s="12" t="s">
        <v>324</v>
      </c>
      <c r="D141" s="8">
        <v>38863314</v>
      </c>
    </row>
    <row r="142" spans="1:4" x14ac:dyDescent="0.2">
      <c r="A142" s="45">
        <v>134</v>
      </c>
      <c r="B142" s="9" t="s">
        <v>261</v>
      </c>
      <c r="C142" s="12" t="s">
        <v>262</v>
      </c>
      <c r="D142" s="8">
        <v>56157162</v>
      </c>
    </row>
    <row r="143" spans="1:4" x14ac:dyDescent="0.2">
      <c r="A143" s="45">
        <v>135</v>
      </c>
      <c r="B143" s="66" t="s">
        <v>263</v>
      </c>
      <c r="C143" s="10" t="s">
        <v>264</v>
      </c>
      <c r="D143" s="8">
        <v>3007240</v>
      </c>
    </row>
    <row r="144" spans="1:4" x14ac:dyDescent="0.2">
      <c r="A144" s="45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45">
        <v>137</v>
      </c>
      <c r="B145" s="58" t="s">
        <v>267</v>
      </c>
      <c r="C145" s="53" t="s">
        <v>268</v>
      </c>
      <c r="D145" s="8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1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21" sqref="K21"/>
    </sheetView>
  </sheetViews>
  <sheetFormatPr defaultRowHeight="12" x14ac:dyDescent="0.2"/>
  <cols>
    <col min="1" max="1" width="4.7109375" style="39" customWidth="1"/>
    <col min="2" max="2" width="6.42578125" style="39" customWidth="1"/>
    <col min="3" max="3" width="31.28515625" style="60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9" x14ac:dyDescent="0.2">
      <c r="D1" s="29"/>
      <c r="E1" s="29"/>
      <c r="F1" s="29"/>
      <c r="G1" s="29"/>
      <c r="H1" s="29"/>
    </row>
    <row r="2" spans="1:9" ht="26.25" customHeight="1" x14ac:dyDescent="0.2">
      <c r="A2" s="204" t="s">
        <v>332</v>
      </c>
      <c r="B2" s="204"/>
      <c r="C2" s="204"/>
      <c r="D2" s="204"/>
      <c r="E2" s="204"/>
      <c r="F2" s="204"/>
      <c r="G2" s="204"/>
      <c r="H2" s="204"/>
    </row>
    <row r="3" spans="1:9" x14ac:dyDescent="0.2">
      <c r="C3" s="4"/>
      <c r="H3" s="72" t="s">
        <v>293</v>
      </c>
    </row>
    <row r="4" spans="1:9" s="5" customFormat="1" ht="24.75" customHeight="1" x14ac:dyDescent="0.2">
      <c r="A4" s="266" t="s">
        <v>0</v>
      </c>
      <c r="B4" s="266" t="s">
        <v>1</v>
      </c>
      <c r="C4" s="266" t="s">
        <v>2</v>
      </c>
      <c r="D4" s="224" t="s">
        <v>294</v>
      </c>
      <c r="E4" s="224"/>
      <c r="F4" s="224"/>
      <c r="G4" s="224"/>
      <c r="H4" s="224"/>
    </row>
    <row r="5" spans="1:9" ht="61.5" customHeight="1" x14ac:dyDescent="0.2">
      <c r="A5" s="267"/>
      <c r="B5" s="267"/>
      <c r="C5" s="267"/>
      <c r="D5" s="224" t="s">
        <v>290</v>
      </c>
      <c r="E5" s="269" t="s">
        <v>343</v>
      </c>
      <c r="F5" s="277" t="s">
        <v>331</v>
      </c>
      <c r="G5" s="278"/>
      <c r="H5" s="224" t="s">
        <v>382</v>
      </c>
    </row>
    <row r="6" spans="1:9" ht="44.25" customHeight="1" x14ac:dyDescent="0.2">
      <c r="A6" s="268"/>
      <c r="B6" s="268"/>
      <c r="C6" s="268"/>
      <c r="D6" s="224"/>
      <c r="E6" s="271"/>
      <c r="F6" s="149" t="s">
        <v>329</v>
      </c>
      <c r="G6" s="149" t="s">
        <v>330</v>
      </c>
      <c r="H6" s="224"/>
    </row>
    <row r="7" spans="1:9" ht="12.75" customHeight="1" x14ac:dyDescent="0.2">
      <c r="A7" s="255" t="s">
        <v>270</v>
      </c>
      <c r="B7" s="255"/>
      <c r="C7" s="255"/>
      <c r="D7" s="32">
        <f>D8+D9</f>
        <v>8747071252</v>
      </c>
      <c r="E7" s="32">
        <f t="shared" ref="E7:H7" si="0">E8+E9</f>
        <v>937190758</v>
      </c>
      <c r="F7" s="32">
        <f t="shared" si="0"/>
        <v>2852929555</v>
      </c>
      <c r="G7" s="32">
        <f t="shared" si="0"/>
        <v>4723708878</v>
      </c>
      <c r="H7" s="32">
        <f t="shared" si="0"/>
        <v>233242061</v>
      </c>
      <c r="I7" s="29"/>
    </row>
    <row r="8" spans="1:9" ht="12.75" customHeight="1" x14ac:dyDescent="0.2">
      <c r="A8" s="219" t="s">
        <v>269</v>
      </c>
      <c r="B8" s="220"/>
      <c r="C8" s="221"/>
      <c r="D8" s="31">
        <v>426512124</v>
      </c>
      <c r="E8" s="31">
        <v>1001681</v>
      </c>
      <c r="F8" s="31">
        <v>26289356</v>
      </c>
      <c r="G8" s="31">
        <v>236185444</v>
      </c>
      <c r="H8" s="31">
        <v>163035643</v>
      </c>
      <c r="I8" s="29"/>
    </row>
    <row r="9" spans="1:9" ht="12.75" customHeight="1" x14ac:dyDescent="0.2">
      <c r="A9" s="219" t="s">
        <v>313</v>
      </c>
      <c r="B9" s="220"/>
      <c r="C9" s="221"/>
      <c r="D9" s="32">
        <f>SUM(D10:D148)-D92-D93</f>
        <v>8320559128</v>
      </c>
      <c r="E9" s="32">
        <f t="shared" ref="E9:H9" si="1">SUM(E10:E148)-E92-E93</f>
        <v>936189077</v>
      </c>
      <c r="F9" s="32">
        <f t="shared" si="1"/>
        <v>2826640199</v>
      </c>
      <c r="G9" s="32">
        <f t="shared" si="1"/>
        <v>4487523434</v>
      </c>
      <c r="H9" s="32">
        <f t="shared" si="1"/>
        <v>70206418</v>
      </c>
      <c r="I9" s="29"/>
    </row>
    <row r="10" spans="1:9" ht="12" customHeight="1" x14ac:dyDescent="0.2">
      <c r="A10" s="45">
        <v>1</v>
      </c>
      <c r="B10" s="6" t="s">
        <v>3</v>
      </c>
      <c r="C10" s="7" t="s">
        <v>4</v>
      </c>
      <c r="D10" s="31">
        <f t="shared" ref="D10:D73" si="2">ROUND(E10+F10+G10+H10,0)</f>
        <v>36525696</v>
      </c>
      <c r="E10" s="24">
        <v>0</v>
      </c>
      <c r="F10" s="24">
        <v>12865608</v>
      </c>
      <c r="G10" s="24">
        <v>23660088</v>
      </c>
      <c r="H10" s="31">
        <v>0</v>
      </c>
      <c r="I10" s="29"/>
    </row>
    <row r="11" spans="1:9" x14ac:dyDescent="0.2">
      <c r="A11" s="45">
        <v>2</v>
      </c>
      <c r="B11" s="9" t="s">
        <v>5</v>
      </c>
      <c r="C11" s="7" t="s">
        <v>6</v>
      </c>
      <c r="D11" s="31">
        <f t="shared" si="2"/>
        <v>40762993</v>
      </c>
      <c r="E11" s="24">
        <v>0</v>
      </c>
      <c r="F11" s="24">
        <v>16143131</v>
      </c>
      <c r="G11" s="24">
        <v>24619862</v>
      </c>
      <c r="H11" s="31">
        <v>0</v>
      </c>
      <c r="I11" s="29"/>
    </row>
    <row r="12" spans="1:9" x14ac:dyDescent="0.2">
      <c r="A12" s="45">
        <v>3</v>
      </c>
      <c r="B12" s="66" t="s">
        <v>7</v>
      </c>
      <c r="C12" s="10" t="s">
        <v>8</v>
      </c>
      <c r="D12" s="31">
        <f t="shared" si="2"/>
        <v>135044969</v>
      </c>
      <c r="E12" s="24">
        <v>6465205</v>
      </c>
      <c r="F12" s="24">
        <v>59879609</v>
      </c>
      <c r="G12" s="24">
        <v>68700155</v>
      </c>
      <c r="H12" s="31">
        <v>0</v>
      </c>
      <c r="I12" s="29"/>
    </row>
    <row r="13" spans="1:9" ht="14.25" customHeight="1" x14ac:dyDescent="0.2">
      <c r="A13" s="45">
        <v>4</v>
      </c>
      <c r="B13" s="6" t="s">
        <v>9</v>
      </c>
      <c r="C13" s="7" t="s">
        <v>10</v>
      </c>
      <c r="D13" s="31">
        <f t="shared" si="2"/>
        <v>42529897</v>
      </c>
      <c r="E13" s="24">
        <v>0</v>
      </c>
      <c r="F13" s="24">
        <v>15878462</v>
      </c>
      <c r="G13" s="24">
        <v>26651435</v>
      </c>
      <c r="H13" s="31">
        <v>0</v>
      </c>
      <c r="I13" s="29"/>
    </row>
    <row r="14" spans="1:9" x14ac:dyDescent="0.2">
      <c r="A14" s="45">
        <v>5</v>
      </c>
      <c r="B14" s="6" t="s">
        <v>11</v>
      </c>
      <c r="C14" s="7" t="s">
        <v>12</v>
      </c>
      <c r="D14" s="31">
        <f t="shared" si="2"/>
        <v>45560738</v>
      </c>
      <c r="E14" s="24">
        <v>0</v>
      </c>
      <c r="F14" s="24">
        <v>18024153</v>
      </c>
      <c r="G14" s="24">
        <v>27536585</v>
      </c>
      <c r="H14" s="31">
        <v>0</v>
      </c>
      <c r="I14" s="29"/>
    </row>
    <row r="15" spans="1:9" x14ac:dyDescent="0.2">
      <c r="A15" s="45">
        <v>6</v>
      </c>
      <c r="B15" s="66" t="s">
        <v>13</v>
      </c>
      <c r="C15" s="10" t="s">
        <v>14</v>
      </c>
      <c r="D15" s="31">
        <f t="shared" si="2"/>
        <v>294027411</v>
      </c>
      <c r="E15" s="24">
        <v>10671502</v>
      </c>
      <c r="F15" s="24">
        <v>117316479</v>
      </c>
      <c r="G15" s="24">
        <v>166039430</v>
      </c>
      <c r="H15" s="31">
        <v>0</v>
      </c>
      <c r="I15" s="29"/>
    </row>
    <row r="16" spans="1:9" x14ac:dyDescent="0.2">
      <c r="A16" s="45">
        <v>7</v>
      </c>
      <c r="B16" s="11" t="s">
        <v>15</v>
      </c>
      <c r="C16" s="12" t="s">
        <v>16</v>
      </c>
      <c r="D16" s="31">
        <f t="shared" si="2"/>
        <v>125656188</v>
      </c>
      <c r="E16" s="24">
        <v>0</v>
      </c>
      <c r="F16" s="24">
        <v>56736418</v>
      </c>
      <c r="G16" s="24">
        <v>68919770</v>
      </c>
      <c r="H16" s="31">
        <v>0</v>
      </c>
      <c r="I16" s="29"/>
    </row>
    <row r="17" spans="1:9" x14ac:dyDescent="0.2">
      <c r="A17" s="45">
        <v>8</v>
      </c>
      <c r="B17" s="66" t="s">
        <v>17</v>
      </c>
      <c r="C17" s="10" t="s">
        <v>18</v>
      </c>
      <c r="D17" s="31">
        <f t="shared" si="2"/>
        <v>56134952</v>
      </c>
      <c r="E17" s="24">
        <v>0</v>
      </c>
      <c r="F17" s="24">
        <v>26837546</v>
      </c>
      <c r="G17" s="24">
        <v>29297406</v>
      </c>
      <c r="H17" s="31">
        <v>0</v>
      </c>
      <c r="I17" s="29"/>
    </row>
    <row r="18" spans="1:9" x14ac:dyDescent="0.2">
      <c r="A18" s="45">
        <v>9</v>
      </c>
      <c r="B18" s="66" t="s">
        <v>19</v>
      </c>
      <c r="C18" s="10" t="s">
        <v>20</v>
      </c>
      <c r="D18" s="31">
        <f t="shared" si="2"/>
        <v>44618228</v>
      </c>
      <c r="E18" s="24">
        <v>0</v>
      </c>
      <c r="F18" s="24">
        <v>17358381</v>
      </c>
      <c r="G18" s="24">
        <v>27259847</v>
      </c>
      <c r="H18" s="31">
        <v>0</v>
      </c>
      <c r="I18" s="29"/>
    </row>
    <row r="19" spans="1:9" x14ac:dyDescent="0.2">
      <c r="A19" s="45">
        <v>10</v>
      </c>
      <c r="B19" s="66" t="s">
        <v>21</v>
      </c>
      <c r="C19" s="10" t="s">
        <v>22</v>
      </c>
      <c r="D19" s="31">
        <f t="shared" si="2"/>
        <v>49931370</v>
      </c>
      <c r="E19" s="24">
        <v>0</v>
      </c>
      <c r="F19" s="24">
        <v>20076190</v>
      </c>
      <c r="G19" s="24">
        <v>29855180</v>
      </c>
      <c r="H19" s="31">
        <v>0</v>
      </c>
      <c r="I19" s="29"/>
    </row>
    <row r="20" spans="1:9" x14ac:dyDescent="0.2">
      <c r="A20" s="45">
        <v>11</v>
      </c>
      <c r="B20" s="66" t="s">
        <v>23</v>
      </c>
      <c r="C20" s="10" t="s">
        <v>24</v>
      </c>
      <c r="D20" s="31">
        <f t="shared" si="2"/>
        <v>42335285</v>
      </c>
      <c r="E20" s="24">
        <v>0</v>
      </c>
      <c r="F20" s="24">
        <v>14952072</v>
      </c>
      <c r="G20" s="24">
        <v>27383213</v>
      </c>
      <c r="H20" s="31">
        <v>0</v>
      </c>
      <c r="I20" s="29"/>
    </row>
    <row r="21" spans="1:9" x14ac:dyDescent="0.2">
      <c r="A21" s="45">
        <v>12</v>
      </c>
      <c r="B21" s="66" t="s">
        <v>25</v>
      </c>
      <c r="C21" s="10" t="s">
        <v>26</v>
      </c>
      <c r="D21" s="31">
        <f t="shared" si="2"/>
        <v>95111114</v>
      </c>
      <c r="E21" s="24">
        <v>0</v>
      </c>
      <c r="F21" s="24">
        <v>43106844</v>
      </c>
      <c r="G21" s="24">
        <v>52004270</v>
      </c>
      <c r="H21" s="31">
        <v>0</v>
      </c>
      <c r="I21" s="29"/>
    </row>
    <row r="22" spans="1:9" x14ac:dyDescent="0.2">
      <c r="A22" s="45">
        <v>13</v>
      </c>
      <c r="B22" s="66" t="s">
        <v>390</v>
      </c>
      <c r="C22" s="7" t="s">
        <v>356</v>
      </c>
      <c r="D22" s="31">
        <f t="shared" si="2"/>
        <v>0</v>
      </c>
      <c r="E22" s="24">
        <v>0</v>
      </c>
      <c r="F22" s="24">
        <v>0</v>
      </c>
      <c r="G22" s="24">
        <v>0</v>
      </c>
      <c r="H22" s="31">
        <v>0</v>
      </c>
      <c r="I22" s="29"/>
    </row>
    <row r="23" spans="1:9" x14ac:dyDescent="0.2">
      <c r="A23" s="45">
        <v>14</v>
      </c>
      <c r="B23" s="6" t="s">
        <v>27</v>
      </c>
      <c r="C23" s="10" t="s">
        <v>28</v>
      </c>
      <c r="D23" s="31">
        <f t="shared" si="2"/>
        <v>80966</v>
      </c>
      <c r="E23" s="24">
        <v>80966</v>
      </c>
      <c r="F23" s="24">
        <v>0</v>
      </c>
      <c r="G23" s="24">
        <v>0</v>
      </c>
      <c r="H23" s="31">
        <v>0</v>
      </c>
      <c r="I23" s="29"/>
    </row>
    <row r="24" spans="1:9" x14ac:dyDescent="0.2">
      <c r="A24" s="45">
        <v>15</v>
      </c>
      <c r="B24" s="66" t="s">
        <v>29</v>
      </c>
      <c r="C24" s="10" t="s">
        <v>30</v>
      </c>
      <c r="D24" s="31">
        <f t="shared" si="2"/>
        <v>54030114</v>
      </c>
      <c r="E24" s="24">
        <v>0</v>
      </c>
      <c r="F24" s="24">
        <v>19385978</v>
      </c>
      <c r="G24" s="24">
        <v>34644136</v>
      </c>
      <c r="H24" s="31">
        <v>0</v>
      </c>
      <c r="I24" s="29"/>
    </row>
    <row r="25" spans="1:9" x14ac:dyDescent="0.2">
      <c r="A25" s="45">
        <v>16</v>
      </c>
      <c r="B25" s="66" t="s">
        <v>31</v>
      </c>
      <c r="C25" s="10" t="s">
        <v>32</v>
      </c>
      <c r="D25" s="31">
        <f t="shared" si="2"/>
        <v>64114364</v>
      </c>
      <c r="E25" s="24">
        <v>0</v>
      </c>
      <c r="F25" s="24">
        <v>16521312</v>
      </c>
      <c r="G25" s="24">
        <v>47593052</v>
      </c>
      <c r="H25" s="31">
        <v>0</v>
      </c>
      <c r="I25" s="29"/>
    </row>
    <row r="26" spans="1:9" x14ac:dyDescent="0.2">
      <c r="A26" s="45">
        <v>17</v>
      </c>
      <c r="B26" s="66" t="s">
        <v>33</v>
      </c>
      <c r="C26" s="10" t="s">
        <v>34</v>
      </c>
      <c r="D26" s="31">
        <f t="shared" si="2"/>
        <v>109899962</v>
      </c>
      <c r="E26" s="24">
        <v>0</v>
      </c>
      <c r="F26" s="24">
        <v>42624256</v>
      </c>
      <c r="G26" s="24">
        <v>67275706</v>
      </c>
      <c r="H26" s="31">
        <v>0</v>
      </c>
      <c r="I26" s="29"/>
    </row>
    <row r="27" spans="1:9" x14ac:dyDescent="0.2">
      <c r="A27" s="45">
        <v>18</v>
      </c>
      <c r="B27" s="66" t="s">
        <v>35</v>
      </c>
      <c r="C27" s="10" t="s">
        <v>36</v>
      </c>
      <c r="D27" s="31">
        <f t="shared" si="2"/>
        <v>209462606</v>
      </c>
      <c r="E27" s="24">
        <v>9164477</v>
      </c>
      <c r="F27" s="24">
        <v>87613544</v>
      </c>
      <c r="G27" s="24">
        <v>112684585</v>
      </c>
      <c r="H27" s="31">
        <v>0</v>
      </c>
      <c r="I27" s="29"/>
    </row>
    <row r="28" spans="1:9" x14ac:dyDescent="0.2">
      <c r="A28" s="45">
        <v>19</v>
      </c>
      <c r="B28" s="6" t="s">
        <v>37</v>
      </c>
      <c r="C28" s="7" t="s">
        <v>38</v>
      </c>
      <c r="D28" s="31">
        <f t="shared" si="2"/>
        <v>39596881</v>
      </c>
      <c r="E28" s="24">
        <v>0</v>
      </c>
      <c r="F28" s="24">
        <v>19814748</v>
      </c>
      <c r="G28" s="24">
        <v>19782133</v>
      </c>
      <c r="H28" s="31">
        <v>0</v>
      </c>
      <c r="I28" s="29"/>
    </row>
    <row r="29" spans="1:9" x14ac:dyDescent="0.2">
      <c r="A29" s="45">
        <v>20</v>
      </c>
      <c r="B29" s="6" t="s">
        <v>39</v>
      </c>
      <c r="C29" s="7" t="s">
        <v>40</v>
      </c>
      <c r="D29" s="31">
        <f t="shared" si="2"/>
        <v>24750898</v>
      </c>
      <c r="E29" s="24">
        <v>0</v>
      </c>
      <c r="F29" s="24">
        <v>6916240</v>
      </c>
      <c r="G29" s="24">
        <v>17834658</v>
      </c>
      <c r="H29" s="31">
        <v>0</v>
      </c>
      <c r="I29" s="29"/>
    </row>
    <row r="30" spans="1:9" x14ac:dyDescent="0.2">
      <c r="A30" s="45">
        <v>21</v>
      </c>
      <c r="B30" s="6" t="s">
        <v>41</v>
      </c>
      <c r="C30" s="7" t="s">
        <v>42</v>
      </c>
      <c r="D30" s="31">
        <f t="shared" si="2"/>
        <v>160250349</v>
      </c>
      <c r="E30" s="24">
        <v>0</v>
      </c>
      <c r="F30" s="24">
        <v>77468375</v>
      </c>
      <c r="G30" s="24">
        <v>82781974</v>
      </c>
      <c r="H30" s="31">
        <v>0</v>
      </c>
      <c r="I30" s="29"/>
    </row>
    <row r="31" spans="1:9" x14ac:dyDescent="0.2">
      <c r="A31" s="45">
        <v>22</v>
      </c>
      <c r="B31" s="6" t="s">
        <v>43</v>
      </c>
      <c r="C31" s="7" t="s">
        <v>44</v>
      </c>
      <c r="D31" s="31">
        <f t="shared" si="2"/>
        <v>128648682</v>
      </c>
      <c r="E31" s="24">
        <v>5992221</v>
      </c>
      <c r="F31" s="24">
        <v>60573411</v>
      </c>
      <c r="G31" s="24">
        <v>62083050</v>
      </c>
      <c r="H31" s="31">
        <v>0</v>
      </c>
      <c r="I31" s="29"/>
    </row>
    <row r="32" spans="1:9" x14ac:dyDescent="0.2">
      <c r="A32" s="45">
        <v>23</v>
      </c>
      <c r="B32" s="66" t="s">
        <v>45</v>
      </c>
      <c r="C32" s="10" t="s">
        <v>46</v>
      </c>
      <c r="D32" s="31">
        <f t="shared" si="2"/>
        <v>58251776</v>
      </c>
      <c r="E32" s="24">
        <v>0</v>
      </c>
      <c r="F32" s="24">
        <v>26427474</v>
      </c>
      <c r="G32" s="24">
        <v>31824302</v>
      </c>
      <c r="H32" s="31">
        <v>0</v>
      </c>
      <c r="I32" s="29"/>
    </row>
    <row r="33" spans="1:9" ht="12" customHeight="1" x14ac:dyDescent="0.2">
      <c r="A33" s="45">
        <v>24</v>
      </c>
      <c r="B33" s="66" t="s">
        <v>47</v>
      </c>
      <c r="C33" s="10" t="s">
        <v>48</v>
      </c>
      <c r="D33" s="31">
        <f t="shared" si="2"/>
        <v>0</v>
      </c>
      <c r="E33" s="24">
        <v>0</v>
      </c>
      <c r="F33" s="24">
        <v>0</v>
      </c>
      <c r="G33" s="24">
        <v>0</v>
      </c>
      <c r="H33" s="31">
        <v>0</v>
      </c>
      <c r="I33" s="29"/>
    </row>
    <row r="34" spans="1:9" ht="24" x14ac:dyDescent="0.2">
      <c r="A34" s="45">
        <v>25</v>
      </c>
      <c r="B34" s="66" t="s">
        <v>49</v>
      </c>
      <c r="C34" s="10" t="s">
        <v>50</v>
      </c>
      <c r="D34" s="31">
        <f t="shared" si="2"/>
        <v>0</v>
      </c>
      <c r="E34" s="24">
        <v>0</v>
      </c>
      <c r="F34" s="24">
        <v>0</v>
      </c>
      <c r="G34" s="24">
        <v>0</v>
      </c>
      <c r="H34" s="31">
        <v>0</v>
      </c>
      <c r="I34" s="29"/>
    </row>
    <row r="35" spans="1:9" x14ac:dyDescent="0.2">
      <c r="A35" s="45">
        <v>26</v>
      </c>
      <c r="B35" s="6" t="s">
        <v>51</v>
      </c>
      <c r="C35" s="12" t="s">
        <v>52</v>
      </c>
      <c r="D35" s="31">
        <f t="shared" si="2"/>
        <v>206424785</v>
      </c>
      <c r="E35" s="24">
        <v>23348753</v>
      </c>
      <c r="F35" s="24">
        <v>59807647</v>
      </c>
      <c r="G35" s="24">
        <v>123268385</v>
      </c>
      <c r="H35" s="31">
        <v>0</v>
      </c>
      <c r="I35" s="29"/>
    </row>
    <row r="36" spans="1:9" x14ac:dyDescent="0.2">
      <c r="A36" s="45">
        <v>27</v>
      </c>
      <c r="B36" s="66" t="s">
        <v>53</v>
      </c>
      <c r="C36" s="10" t="s">
        <v>54</v>
      </c>
      <c r="D36" s="31">
        <f t="shared" si="2"/>
        <v>214720982</v>
      </c>
      <c r="E36" s="24">
        <v>0</v>
      </c>
      <c r="F36" s="24">
        <v>67448629</v>
      </c>
      <c r="G36" s="24">
        <v>147272353</v>
      </c>
      <c r="H36" s="31">
        <v>0</v>
      </c>
      <c r="I36" s="29"/>
    </row>
    <row r="37" spans="1:9" ht="24" customHeight="1" x14ac:dyDescent="0.2">
      <c r="A37" s="45">
        <v>28</v>
      </c>
      <c r="B37" s="66" t="s">
        <v>55</v>
      </c>
      <c r="C37" s="10" t="s">
        <v>56</v>
      </c>
      <c r="D37" s="31">
        <f t="shared" si="2"/>
        <v>58704298</v>
      </c>
      <c r="E37" s="24">
        <v>3447943</v>
      </c>
      <c r="F37" s="24">
        <v>10113053</v>
      </c>
      <c r="G37" s="24">
        <v>45143302</v>
      </c>
      <c r="H37" s="31">
        <v>0</v>
      </c>
      <c r="I37" s="29"/>
    </row>
    <row r="38" spans="1:9" ht="12" customHeight="1" x14ac:dyDescent="0.2">
      <c r="A38" s="45">
        <v>29</v>
      </c>
      <c r="B38" s="9" t="s">
        <v>57</v>
      </c>
      <c r="C38" s="12" t="s">
        <v>58</v>
      </c>
      <c r="D38" s="31">
        <f t="shared" si="2"/>
        <v>129710625</v>
      </c>
      <c r="E38" s="24">
        <v>129710625</v>
      </c>
      <c r="F38" s="24">
        <v>0</v>
      </c>
      <c r="G38" s="24">
        <v>0</v>
      </c>
      <c r="H38" s="31">
        <v>0</v>
      </c>
      <c r="I38" s="29"/>
    </row>
    <row r="39" spans="1:9" ht="24" x14ac:dyDescent="0.2">
      <c r="A39" s="45">
        <v>30</v>
      </c>
      <c r="B39" s="6" t="s">
        <v>59</v>
      </c>
      <c r="C39" s="7" t="s">
        <v>60</v>
      </c>
      <c r="D39" s="31">
        <f t="shared" si="2"/>
        <v>0</v>
      </c>
      <c r="E39" s="24">
        <v>0</v>
      </c>
      <c r="F39" s="24">
        <v>0</v>
      </c>
      <c r="G39" s="24">
        <v>0</v>
      </c>
      <c r="H39" s="31">
        <v>0</v>
      </c>
      <c r="I39" s="29"/>
    </row>
    <row r="40" spans="1:9" x14ac:dyDescent="0.2">
      <c r="A40" s="45">
        <v>31</v>
      </c>
      <c r="B40" s="66" t="s">
        <v>61</v>
      </c>
      <c r="C40" s="10" t="s">
        <v>62</v>
      </c>
      <c r="D40" s="31">
        <f t="shared" si="2"/>
        <v>16903384</v>
      </c>
      <c r="E40" s="24">
        <v>0</v>
      </c>
      <c r="F40" s="24">
        <v>8419089</v>
      </c>
      <c r="G40" s="24">
        <v>8484295</v>
      </c>
      <c r="H40" s="31">
        <v>0</v>
      </c>
      <c r="I40" s="29"/>
    </row>
    <row r="41" spans="1:9" x14ac:dyDescent="0.2">
      <c r="A41" s="45">
        <v>32</v>
      </c>
      <c r="B41" s="9" t="s">
        <v>63</v>
      </c>
      <c r="C41" s="7" t="s">
        <v>64</v>
      </c>
      <c r="D41" s="31">
        <f t="shared" si="2"/>
        <v>178581794</v>
      </c>
      <c r="E41" s="24">
        <v>9241133</v>
      </c>
      <c r="F41" s="24">
        <v>76834234</v>
      </c>
      <c r="G41" s="24">
        <v>92506427</v>
      </c>
      <c r="H41" s="31">
        <v>0</v>
      </c>
      <c r="I41" s="29"/>
    </row>
    <row r="42" spans="1:9" x14ac:dyDescent="0.2">
      <c r="A42" s="45">
        <v>33</v>
      </c>
      <c r="B42" s="11" t="s">
        <v>65</v>
      </c>
      <c r="C42" s="12" t="s">
        <v>66</v>
      </c>
      <c r="D42" s="31">
        <f t="shared" si="2"/>
        <v>256424683</v>
      </c>
      <c r="E42" s="24">
        <v>5501296</v>
      </c>
      <c r="F42" s="24">
        <v>121771085</v>
      </c>
      <c r="G42" s="24">
        <v>129152302</v>
      </c>
      <c r="H42" s="31">
        <v>0</v>
      </c>
      <c r="I42" s="29"/>
    </row>
    <row r="43" spans="1:9" x14ac:dyDescent="0.2">
      <c r="A43" s="45">
        <v>34</v>
      </c>
      <c r="B43" s="9" t="s">
        <v>67</v>
      </c>
      <c r="C43" s="7" t="s">
        <v>68</v>
      </c>
      <c r="D43" s="31">
        <f t="shared" si="2"/>
        <v>52474118</v>
      </c>
      <c r="E43" s="24">
        <v>0</v>
      </c>
      <c r="F43" s="24">
        <v>22831916</v>
      </c>
      <c r="G43" s="24">
        <v>29642202</v>
      </c>
      <c r="H43" s="31">
        <v>0</v>
      </c>
      <c r="I43" s="29"/>
    </row>
    <row r="44" spans="1:9" x14ac:dyDescent="0.2">
      <c r="A44" s="45">
        <v>35</v>
      </c>
      <c r="B44" s="66" t="s">
        <v>69</v>
      </c>
      <c r="C44" s="10" t="s">
        <v>70</v>
      </c>
      <c r="D44" s="31">
        <f t="shared" si="2"/>
        <v>159217600</v>
      </c>
      <c r="E44" s="24">
        <v>0</v>
      </c>
      <c r="F44" s="24">
        <v>67558394</v>
      </c>
      <c r="G44" s="24">
        <v>91659206</v>
      </c>
      <c r="H44" s="31">
        <v>0</v>
      </c>
      <c r="I44" s="29"/>
    </row>
    <row r="45" spans="1:9" x14ac:dyDescent="0.2">
      <c r="A45" s="45">
        <v>36</v>
      </c>
      <c r="B45" s="9" t="s">
        <v>71</v>
      </c>
      <c r="C45" s="7" t="s">
        <v>72</v>
      </c>
      <c r="D45" s="31">
        <f t="shared" si="2"/>
        <v>68393920</v>
      </c>
      <c r="E45" s="24">
        <v>0</v>
      </c>
      <c r="F45" s="24">
        <v>30346162</v>
      </c>
      <c r="G45" s="24">
        <v>38047758</v>
      </c>
      <c r="H45" s="31">
        <v>0</v>
      </c>
      <c r="I45" s="29"/>
    </row>
    <row r="46" spans="1:9" x14ac:dyDescent="0.2">
      <c r="A46" s="45">
        <v>37</v>
      </c>
      <c r="B46" s="6" t="s">
        <v>73</v>
      </c>
      <c r="C46" s="7" t="s">
        <v>74</v>
      </c>
      <c r="D46" s="31">
        <f t="shared" si="2"/>
        <v>142880115</v>
      </c>
      <c r="E46" s="24">
        <v>0</v>
      </c>
      <c r="F46" s="24">
        <v>54785019</v>
      </c>
      <c r="G46" s="24">
        <v>88095096</v>
      </c>
      <c r="H46" s="31">
        <v>0</v>
      </c>
      <c r="I46" s="29"/>
    </row>
    <row r="47" spans="1:9" x14ac:dyDescent="0.2">
      <c r="A47" s="45">
        <v>38</v>
      </c>
      <c r="B47" s="13" t="s">
        <v>75</v>
      </c>
      <c r="C47" s="14" t="s">
        <v>76</v>
      </c>
      <c r="D47" s="31">
        <f t="shared" si="2"/>
        <v>60904920</v>
      </c>
      <c r="E47" s="24">
        <v>0</v>
      </c>
      <c r="F47" s="24">
        <v>26313980</v>
      </c>
      <c r="G47" s="24">
        <v>34590940</v>
      </c>
      <c r="H47" s="31">
        <v>0</v>
      </c>
      <c r="I47" s="29"/>
    </row>
    <row r="48" spans="1:9" x14ac:dyDescent="0.2">
      <c r="A48" s="45">
        <v>39</v>
      </c>
      <c r="B48" s="6" t="s">
        <v>77</v>
      </c>
      <c r="C48" s="7" t="s">
        <v>78</v>
      </c>
      <c r="D48" s="31">
        <f t="shared" si="2"/>
        <v>42768696</v>
      </c>
      <c r="E48" s="24">
        <v>0</v>
      </c>
      <c r="F48" s="24">
        <v>20158122</v>
      </c>
      <c r="G48" s="24">
        <v>22610574</v>
      </c>
      <c r="H48" s="31">
        <v>0</v>
      </c>
      <c r="I48" s="29"/>
    </row>
    <row r="49" spans="1:9" x14ac:dyDescent="0.2">
      <c r="A49" s="45">
        <v>40</v>
      </c>
      <c r="B49" s="11" t="s">
        <v>79</v>
      </c>
      <c r="C49" s="12" t="s">
        <v>80</v>
      </c>
      <c r="D49" s="31">
        <f t="shared" si="2"/>
        <v>63552636</v>
      </c>
      <c r="E49" s="24">
        <v>0</v>
      </c>
      <c r="F49" s="24">
        <v>26002906</v>
      </c>
      <c r="G49" s="24">
        <v>37549730</v>
      </c>
      <c r="H49" s="31">
        <v>0</v>
      </c>
      <c r="I49" s="29"/>
    </row>
    <row r="50" spans="1:9" x14ac:dyDescent="0.2">
      <c r="A50" s="45">
        <v>41</v>
      </c>
      <c r="B50" s="66" t="s">
        <v>81</v>
      </c>
      <c r="C50" s="10" t="s">
        <v>82</v>
      </c>
      <c r="D50" s="31">
        <f t="shared" si="2"/>
        <v>31065690</v>
      </c>
      <c r="E50" s="24">
        <v>0</v>
      </c>
      <c r="F50" s="24">
        <v>12218330</v>
      </c>
      <c r="G50" s="24">
        <v>18847360</v>
      </c>
      <c r="H50" s="31">
        <v>0</v>
      </c>
      <c r="I50" s="29"/>
    </row>
    <row r="51" spans="1:9" x14ac:dyDescent="0.2">
      <c r="A51" s="45">
        <v>42</v>
      </c>
      <c r="B51" s="9" t="s">
        <v>83</v>
      </c>
      <c r="C51" s="7" t="s">
        <v>84</v>
      </c>
      <c r="D51" s="31">
        <f t="shared" si="2"/>
        <v>28085106</v>
      </c>
      <c r="E51" s="24">
        <v>0</v>
      </c>
      <c r="F51" s="24">
        <v>8334899</v>
      </c>
      <c r="G51" s="24">
        <v>19750207</v>
      </c>
      <c r="H51" s="31">
        <v>0</v>
      </c>
      <c r="I51" s="29"/>
    </row>
    <row r="52" spans="1:9" x14ac:dyDescent="0.2">
      <c r="A52" s="45">
        <v>43</v>
      </c>
      <c r="B52" s="66" t="s">
        <v>85</v>
      </c>
      <c r="C52" s="10" t="s">
        <v>86</v>
      </c>
      <c r="D52" s="31">
        <f t="shared" si="2"/>
        <v>219450554</v>
      </c>
      <c r="E52" s="24">
        <v>11328787</v>
      </c>
      <c r="F52" s="24">
        <v>93874344</v>
      </c>
      <c r="G52" s="24">
        <v>114247423</v>
      </c>
      <c r="H52" s="31">
        <v>0</v>
      </c>
      <c r="I52" s="29"/>
    </row>
    <row r="53" spans="1:9" x14ac:dyDescent="0.2">
      <c r="A53" s="45">
        <v>44</v>
      </c>
      <c r="B53" s="6" t="s">
        <v>87</v>
      </c>
      <c r="C53" s="7" t="s">
        <v>88</v>
      </c>
      <c r="D53" s="31">
        <f t="shared" si="2"/>
        <v>49051264</v>
      </c>
      <c r="E53" s="24">
        <v>0</v>
      </c>
      <c r="F53" s="24">
        <v>17358092</v>
      </c>
      <c r="G53" s="24">
        <v>31693172</v>
      </c>
      <c r="H53" s="31">
        <v>0</v>
      </c>
      <c r="I53" s="29"/>
    </row>
    <row r="54" spans="1:9" x14ac:dyDescent="0.2">
      <c r="A54" s="45">
        <v>45</v>
      </c>
      <c r="B54" s="6" t="s">
        <v>89</v>
      </c>
      <c r="C54" s="7" t="s">
        <v>90</v>
      </c>
      <c r="D54" s="31">
        <f t="shared" si="2"/>
        <v>158979663</v>
      </c>
      <c r="E54" s="24">
        <v>4320466</v>
      </c>
      <c r="F54" s="24">
        <v>55381115</v>
      </c>
      <c r="G54" s="24">
        <v>99278082</v>
      </c>
      <c r="H54" s="31">
        <v>0</v>
      </c>
      <c r="I54" s="29"/>
    </row>
    <row r="55" spans="1:9" x14ac:dyDescent="0.2">
      <c r="A55" s="45">
        <v>46</v>
      </c>
      <c r="B55" s="66" t="s">
        <v>91</v>
      </c>
      <c r="C55" s="10" t="s">
        <v>92</v>
      </c>
      <c r="D55" s="31">
        <f t="shared" si="2"/>
        <v>40762208</v>
      </c>
      <c r="E55" s="24">
        <v>0</v>
      </c>
      <c r="F55" s="24">
        <v>14877282</v>
      </c>
      <c r="G55" s="24">
        <v>25884926</v>
      </c>
      <c r="H55" s="31">
        <v>0</v>
      </c>
      <c r="I55" s="29"/>
    </row>
    <row r="56" spans="1:9" ht="10.5" customHeight="1" x14ac:dyDescent="0.2">
      <c r="A56" s="45">
        <v>47</v>
      </c>
      <c r="B56" s="66" t="s">
        <v>93</v>
      </c>
      <c r="C56" s="10" t="s">
        <v>94</v>
      </c>
      <c r="D56" s="31">
        <f t="shared" si="2"/>
        <v>59506452</v>
      </c>
      <c r="E56" s="24">
        <v>0</v>
      </c>
      <c r="F56" s="24">
        <v>22471273</v>
      </c>
      <c r="G56" s="24">
        <v>37035179</v>
      </c>
      <c r="H56" s="31">
        <v>0</v>
      </c>
      <c r="I56" s="29"/>
    </row>
    <row r="57" spans="1:9" x14ac:dyDescent="0.2">
      <c r="A57" s="45">
        <v>48</v>
      </c>
      <c r="B57" s="9" t="s">
        <v>95</v>
      </c>
      <c r="C57" s="7" t="s">
        <v>96</v>
      </c>
      <c r="D57" s="31">
        <f t="shared" si="2"/>
        <v>72704605</v>
      </c>
      <c r="E57" s="24">
        <v>0</v>
      </c>
      <c r="F57" s="24">
        <v>25588036</v>
      </c>
      <c r="G57" s="24">
        <v>47116569</v>
      </c>
      <c r="H57" s="31">
        <v>0</v>
      </c>
      <c r="I57" s="29"/>
    </row>
    <row r="58" spans="1:9" x14ac:dyDescent="0.2">
      <c r="A58" s="45">
        <v>49</v>
      </c>
      <c r="B58" s="66" t="s">
        <v>97</v>
      </c>
      <c r="C58" s="10" t="s">
        <v>98</v>
      </c>
      <c r="D58" s="31">
        <f t="shared" si="2"/>
        <v>28906451</v>
      </c>
      <c r="E58" s="24">
        <v>0</v>
      </c>
      <c r="F58" s="24">
        <v>12195117</v>
      </c>
      <c r="G58" s="24">
        <v>16711334</v>
      </c>
      <c r="H58" s="31">
        <v>0</v>
      </c>
      <c r="I58" s="29"/>
    </row>
    <row r="59" spans="1:9" x14ac:dyDescent="0.2">
      <c r="A59" s="45">
        <v>50</v>
      </c>
      <c r="B59" s="9" t="s">
        <v>99</v>
      </c>
      <c r="C59" s="7" t="s">
        <v>100</v>
      </c>
      <c r="D59" s="31">
        <f t="shared" si="2"/>
        <v>54465139</v>
      </c>
      <c r="E59" s="24">
        <v>0</v>
      </c>
      <c r="F59" s="24">
        <v>21974110</v>
      </c>
      <c r="G59" s="24">
        <v>32491029</v>
      </c>
      <c r="H59" s="31">
        <v>0</v>
      </c>
      <c r="I59" s="29"/>
    </row>
    <row r="60" spans="1:9" ht="10.5" customHeight="1" x14ac:dyDescent="0.2">
      <c r="A60" s="45">
        <v>51</v>
      </c>
      <c r="B60" s="66" t="s">
        <v>101</v>
      </c>
      <c r="C60" s="10" t="s">
        <v>102</v>
      </c>
      <c r="D60" s="31">
        <f t="shared" si="2"/>
        <v>81354640</v>
      </c>
      <c r="E60" s="24">
        <v>0</v>
      </c>
      <c r="F60" s="24">
        <v>34617561</v>
      </c>
      <c r="G60" s="24">
        <v>46737079</v>
      </c>
      <c r="H60" s="31">
        <v>0</v>
      </c>
      <c r="I60" s="29"/>
    </row>
    <row r="61" spans="1:9" x14ac:dyDescent="0.2">
      <c r="A61" s="45">
        <v>52</v>
      </c>
      <c r="B61" s="66" t="s">
        <v>103</v>
      </c>
      <c r="C61" s="10" t="s">
        <v>104</v>
      </c>
      <c r="D61" s="31">
        <f t="shared" si="2"/>
        <v>218322714</v>
      </c>
      <c r="E61" s="24">
        <v>0</v>
      </c>
      <c r="F61" s="24">
        <v>80993732</v>
      </c>
      <c r="G61" s="24">
        <v>137328982</v>
      </c>
      <c r="H61" s="31">
        <v>0</v>
      </c>
      <c r="I61" s="29"/>
    </row>
    <row r="62" spans="1:9" x14ac:dyDescent="0.2">
      <c r="A62" s="45">
        <v>53</v>
      </c>
      <c r="B62" s="66" t="s">
        <v>105</v>
      </c>
      <c r="C62" s="10" t="s">
        <v>106</v>
      </c>
      <c r="D62" s="31">
        <f t="shared" si="2"/>
        <v>42529143</v>
      </c>
      <c r="E62" s="24">
        <v>0</v>
      </c>
      <c r="F62" s="24">
        <v>16769250</v>
      </c>
      <c r="G62" s="24">
        <v>25759893</v>
      </c>
      <c r="H62" s="31">
        <v>0</v>
      </c>
      <c r="I62" s="29"/>
    </row>
    <row r="63" spans="1:9" x14ac:dyDescent="0.2">
      <c r="A63" s="45">
        <v>54</v>
      </c>
      <c r="B63" s="66" t="s">
        <v>107</v>
      </c>
      <c r="C63" s="10" t="s">
        <v>108</v>
      </c>
      <c r="D63" s="31">
        <f t="shared" si="2"/>
        <v>80966</v>
      </c>
      <c r="E63" s="24">
        <v>80966</v>
      </c>
      <c r="F63" s="24">
        <v>0</v>
      </c>
      <c r="G63" s="24">
        <v>0</v>
      </c>
      <c r="H63" s="31">
        <v>0</v>
      </c>
      <c r="I63" s="29"/>
    </row>
    <row r="64" spans="1:9" x14ac:dyDescent="0.2">
      <c r="A64" s="45">
        <v>55</v>
      </c>
      <c r="B64" s="66" t="s">
        <v>109</v>
      </c>
      <c r="C64" s="10" t="s">
        <v>110</v>
      </c>
      <c r="D64" s="31">
        <f t="shared" si="2"/>
        <v>0</v>
      </c>
      <c r="E64" s="24">
        <v>0</v>
      </c>
      <c r="F64" s="24">
        <v>0</v>
      </c>
      <c r="G64" s="24">
        <v>0</v>
      </c>
      <c r="H64" s="31">
        <v>0</v>
      </c>
      <c r="I64" s="29"/>
    </row>
    <row r="65" spans="1:9" ht="24" x14ac:dyDescent="0.2">
      <c r="A65" s="45">
        <v>56</v>
      </c>
      <c r="B65" s="66" t="s">
        <v>111</v>
      </c>
      <c r="C65" s="10" t="s">
        <v>112</v>
      </c>
      <c r="D65" s="31">
        <f t="shared" si="2"/>
        <v>52870115</v>
      </c>
      <c r="E65" s="24">
        <v>0</v>
      </c>
      <c r="F65" s="24">
        <v>13849263</v>
      </c>
      <c r="G65" s="24">
        <v>39020852</v>
      </c>
      <c r="H65" s="31">
        <v>0</v>
      </c>
      <c r="I65" s="29"/>
    </row>
    <row r="66" spans="1:9" ht="24" x14ac:dyDescent="0.2">
      <c r="A66" s="45">
        <v>57</v>
      </c>
      <c r="B66" s="9" t="s">
        <v>113</v>
      </c>
      <c r="C66" s="10" t="s">
        <v>114</v>
      </c>
      <c r="D66" s="31">
        <f t="shared" si="2"/>
        <v>43980017</v>
      </c>
      <c r="E66" s="24">
        <v>0</v>
      </c>
      <c r="F66" s="24">
        <v>12137496</v>
      </c>
      <c r="G66" s="24">
        <v>31842521</v>
      </c>
      <c r="H66" s="31">
        <v>0</v>
      </c>
      <c r="I66" s="29"/>
    </row>
    <row r="67" spans="1:9" ht="17.25" customHeight="1" x14ac:dyDescent="0.2">
      <c r="A67" s="45">
        <v>58</v>
      </c>
      <c r="B67" s="11" t="s">
        <v>115</v>
      </c>
      <c r="C67" s="12" t="s">
        <v>116</v>
      </c>
      <c r="D67" s="31">
        <f t="shared" si="2"/>
        <v>78885369</v>
      </c>
      <c r="E67" s="24">
        <v>3827010</v>
      </c>
      <c r="F67" s="24">
        <v>30265013</v>
      </c>
      <c r="G67" s="24">
        <v>44793346</v>
      </c>
      <c r="H67" s="31">
        <v>0</v>
      </c>
      <c r="I67" s="29"/>
    </row>
    <row r="68" spans="1:9" ht="15" customHeight="1" x14ac:dyDescent="0.2">
      <c r="A68" s="45">
        <v>59</v>
      </c>
      <c r="B68" s="9" t="s">
        <v>117</v>
      </c>
      <c r="C68" s="10" t="s">
        <v>118</v>
      </c>
      <c r="D68" s="31">
        <f t="shared" si="2"/>
        <v>83563051</v>
      </c>
      <c r="E68" s="24">
        <v>3666937</v>
      </c>
      <c r="F68" s="24">
        <v>23999121</v>
      </c>
      <c r="G68" s="24">
        <v>55896993</v>
      </c>
      <c r="H68" s="31">
        <v>0</v>
      </c>
      <c r="I68" s="29"/>
    </row>
    <row r="69" spans="1:9" ht="16.5" customHeight="1" x14ac:dyDescent="0.2">
      <c r="A69" s="45">
        <v>60</v>
      </c>
      <c r="B69" s="66" t="s">
        <v>119</v>
      </c>
      <c r="C69" s="10" t="s">
        <v>320</v>
      </c>
      <c r="D69" s="31">
        <f t="shared" si="2"/>
        <v>34789112</v>
      </c>
      <c r="E69" s="24">
        <v>0</v>
      </c>
      <c r="F69" s="24">
        <v>12841901</v>
      </c>
      <c r="G69" s="24">
        <v>21947211</v>
      </c>
      <c r="H69" s="31">
        <v>0</v>
      </c>
      <c r="I69" s="29"/>
    </row>
    <row r="70" spans="1:9" ht="24.75" customHeight="1" x14ac:dyDescent="0.2">
      <c r="A70" s="45">
        <v>61</v>
      </c>
      <c r="B70" s="6" t="s">
        <v>120</v>
      </c>
      <c r="C70" s="10" t="s">
        <v>121</v>
      </c>
      <c r="D70" s="31">
        <f t="shared" si="2"/>
        <v>46346743</v>
      </c>
      <c r="E70" s="24">
        <v>46346743</v>
      </c>
      <c r="F70" s="24">
        <v>0</v>
      </c>
      <c r="G70" s="24">
        <v>0</v>
      </c>
      <c r="H70" s="31">
        <v>0</v>
      </c>
      <c r="I70" s="29"/>
    </row>
    <row r="71" spans="1:9" ht="24.75" customHeight="1" x14ac:dyDescent="0.2">
      <c r="A71" s="45">
        <v>62</v>
      </c>
      <c r="B71" s="6" t="s">
        <v>122</v>
      </c>
      <c r="C71" s="10" t="s">
        <v>123</v>
      </c>
      <c r="D71" s="31">
        <f t="shared" si="2"/>
        <v>73721112</v>
      </c>
      <c r="E71" s="24">
        <v>73721112</v>
      </c>
      <c r="F71" s="24">
        <v>0</v>
      </c>
      <c r="G71" s="24">
        <v>0</v>
      </c>
      <c r="H71" s="31">
        <v>0</v>
      </c>
      <c r="I71" s="29"/>
    </row>
    <row r="72" spans="1:9" ht="16.5" customHeight="1" x14ac:dyDescent="0.2">
      <c r="A72" s="45">
        <v>63</v>
      </c>
      <c r="B72" s="9" t="s">
        <v>124</v>
      </c>
      <c r="C72" s="10" t="s">
        <v>125</v>
      </c>
      <c r="D72" s="31">
        <f t="shared" si="2"/>
        <v>138022616</v>
      </c>
      <c r="E72" s="24">
        <v>9728796</v>
      </c>
      <c r="F72" s="24">
        <v>40859336</v>
      </c>
      <c r="G72" s="24">
        <v>87434484</v>
      </c>
      <c r="H72" s="31">
        <v>0</v>
      </c>
      <c r="I72" s="29"/>
    </row>
    <row r="73" spans="1:9" x14ac:dyDescent="0.2">
      <c r="A73" s="45">
        <v>64</v>
      </c>
      <c r="B73" s="9" t="s">
        <v>126</v>
      </c>
      <c r="C73" s="7" t="s">
        <v>127</v>
      </c>
      <c r="D73" s="31">
        <f t="shared" si="2"/>
        <v>72157636</v>
      </c>
      <c r="E73" s="24">
        <v>0</v>
      </c>
      <c r="F73" s="24">
        <v>19249828</v>
      </c>
      <c r="G73" s="24">
        <v>52907808</v>
      </c>
      <c r="H73" s="31">
        <v>0</v>
      </c>
      <c r="I73" s="29"/>
    </row>
    <row r="74" spans="1:9" x14ac:dyDescent="0.2">
      <c r="A74" s="45">
        <v>65</v>
      </c>
      <c r="B74" s="9" t="s">
        <v>128</v>
      </c>
      <c r="C74" s="10" t="s">
        <v>129</v>
      </c>
      <c r="D74" s="31">
        <f t="shared" ref="D74:D139" si="3">ROUND(E74+F74+G74+H74,0)</f>
        <v>184713857</v>
      </c>
      <c r="E74" s="24">
        <v>9250919</v>
      </c>
      <c r="F74" s="24">
        <v>54314973</v>
      </c>
      <c r="G74" s="24">
        <v>121147965</v>
      </c>
      <c r="H74" s="31">
        <v>0</v>
      </c>
      <c r="I74" s="29"/>
    </row>
    <row r="75" spans="1:9" ht="24" x14ac:dyDescent="0.2">
      <c r="A75" s="45">
        <v>66</v>
      </c>
      <c r="B75" s="9" t="s">
        <v>130</v>
      </c>
      <c r="C75" s="10" t="s">
        <v>131</v>
      </c>
      <c r="D75" s="31">
        <f t="shared" si="3"/>
        <v>34273954</v>
      </c>
      <c r="E75" s="24">
        <v>34273954</v>
      </c>
      <c r="F75" s="24">
        <v>0</v>
      </c>
      <c r="G75" s="24">
        <v>0</v>
      </c>
      <c r="H75" s="31">
        <v>0</v>
      </c>
      <c r="I75" s="29"/>
    </row>
    <row r="76" spans="1:9" ht="24" x14ac:dyDescent="0.2">
      <c r="A76" s="45">
        <v>67</v>
      </c>
      <c r="B76" s="6" t="s">
        <v>132</v>
      </c>
      <c r="C76" s="10" t="s">
        <v>133</v>
      </c>
      <c r="D76" s="31">
        <f t="shared" si="3"/>
        <v>38765325</v>
      </c>
      <c r="E76" s="24">
        <v>38765325</v>
      </c>
      <c r="F76" s="24">
        <v>0</v>
      </c>
      <c r="G76" s="24">
        <v>0</v>
      </c>
      <c r="H76" s="31">
        <v>0</v>
      </c>
      <c r="I76" s="29"/>
    </row>
    <row r="77" spans="1:9" ht="24" x14ac:dyDescent="0.2">
      <c r="A77" s="45">
        <v>68</v>
      </c>
      <c r="B77" s="9" t="s">
        <v>134</v>
      </c>
      <c r="C77" s="10" t="s">
        <v>135</v>
      </c>
      <c r="D77" s="31">
        <f t="shared" si="3"/>
        <v>47783744</v>
      </c>
      <c r="E77" s="24">
        <v>47783744</v>
      </c>
      <c r="F77" s="24">
        <v>0</v>
      </c>
      <c r="G77" s="24">
        <v>0</v>
      </c>
      <c r="H77" s="31">
        <v>0</v>
      </c>
      <c r="I77" s="29"/>
    </row>
    <row r="78" spans="1:9" ht="24" x14ac:dyDescent="0.2">
      <c r="A78" s="45">
        <v>69</v>
      </c>
      <c r="B78" s="9" t="s">
        <v>136</v>
      </c>
      <c r="C78" s="10" t="s">
        <v>137</v>
      </c>
      <c r="D78" s="31">
        <f t="shared" si="3"/>
        <v>38535405</v>
      </c>
      <c r="E78" s="24">
        <v>38535405</v>
      </c>
      <c r="F78" s="24">
        <v>0</v>
      </c>
      <c r="G78" s="24">
        <v>0</v>
      </c>
      <c r="H78" s="31">
        <v>0</v>
      </c>
      <c r="I78" s="29"/>
    </row>
    <row r="79" spans="1:9" ht="24" x14ac:dyDescent="0.2">
      <c r="A79" s="45">
        <v>70</v>
      </c>
      <c r="B79" s="6" t="s">
        <v>138</v>
      </c>
      <c r="C79" s="10" t="s">
        <v>139</v>
      </c>
      <c r="D79" s="31">
        <f t="shared" si="3"/>
        <v>55327502</v>
      </c>
      <c r="E79" s="24">
        <v>55327502</v>
      </c>
      <c r="F79" s="24">
        <v>0</v>
      </c>
      <c r="G79" s="24">
        <v>0</v>
      </c>
      <c r="H79" s="31">
        <v>0</v>
      </c>
      <c r="I79" s="29"/>
    </row>
    <row r="80" spans="1:9" ht="24" x14ac:dyDescent="0.2">
      <c r="A80" s="45">
        <v>71</v>
      </c>
      <c r="B80" s="6" t="s">
        <v>140</v>
      </c>
      <c r="C80" s="10" t="s">
        <v>141</v>
      </c>
      <c r="D80" s="31">
        <f t="shared" si="3"/>
        <v>36252060</v>
      </c>
      <c r="E80" s="24">
        <v>36252060</v>
      </c>
      <c r="F80" s="24">
        <v>0</v>
      </c>
      <c r="G80" s="24">
        <v>0</v>
      </c>
      <c r="H80" s="31">
        <v>0</v>
      </c>
      <c r="I80" s="29"/>
    </row>
    <row r="81" spans="1:9" ht="24" x14ac:dyDescent="0.2">
      <c r="A81" s="45">
        <v>72</v>
      </c>
      <c r="B81" s="6" t="s">
        <v>142</v>
      </c>
      <c r="C81" s="10" t="s">
        <v>143</v>
      </c>
      <c r="D81" s="31">
        <f t="shared" si="3"/>
        <v>34309632</v>
      </c>
      <c r="E81" s="24">
        <v>34309632</v>
      </c>
      <c r="F81" s="24">
        <v>0</v>
      </c>
      <c r="G81" s="24">
        <v>0</v>
      </c>
      <c r="H81" s="31">
        <v>0</v>
      </c>
      <c r="I81" s="29"/>
    </row>
    <row r="82" spans="1:9" x14ac:dyDescent="0.2">
      <c r="A82" s="45">
        <v>73</v>
      </c>
      <c r="B82" s="66" t="s">
        <v>144</v>
      </c>
      <c r="C82" s="10" t="s">
        <v>145</v>
      </c>
      <c r="D82" s="31">
        <f t="shared" si="3"/>
        <v>122157155</v>
      </c>
      <c r="E82" s="24">
        <v>2009254</v>
      </c>
      <c r="F82" s="24">
        <v>36189254</v>
      </c>
      <c r="G82" s="24">
        <v>83958647</v>
      </c>
      <c r="H82" s="31">
        <v>0</v>
      </c>
      <c r="I82" s="29"/>
    </row>
    <row r="83" spans="1:9" x14ac:dyDescent="0.2">
      <c r="A83" s="45">
        <v>74</v>
      </c>
      <c r="B83" s="6" t="s">
        <v>146</v>
      </c>
      <c r="C83" s="10" t="s">
        <v>147</v>
      </c>
      <c r="D83" s="31">
        <f t="shared" si="3"/>
        <v>252615471</v>
      </c>
      <c r="E83" s="24">
        <v>4813960</v>
      </c>
      <c r="F83" s="24">
        <v>84240413</v>
      </c>
      <c r="G83" s="24">
        <v>163561098</v>
      </c>
      <c r="H83" s="31">
        <v>0</v>
      </c>
      <c r="I83" s="29"/>
    </row>
    <row r="84" spans="1:9" x14ac:dyDescent="0.2">
      <c r="A84" s="45">
        <v>75</v>
      </c>
      <c r="B84" s="66" t="s">
        <v>148</v>
      </c>
      <c r="C84" s="10" t="s">
        <v>149</v>
      </c>
      <c r="D84" s="31">
        <f t="shared" si="3"/>
        <v>157481687</v>
      </c>
      <c r="E84" s="24">
        <v>11575385</v>
      </c>
      <c r="F84" s="24">
        <v>51303160</v>
      </c>
      <c r="G84" s="24">
        <v>94603142</v>
      </c>
      <c r="H84" s="31">
        <v>0</v>
      </c>
      <c r="I84" s="29"/>
    </row>
    <row r="85" spans="1:9" x14ac:dyDescent="0.2">
      <c r="A85" s="45">
        <v>76</v>
      </c>
      <c r="B85" s="11" t="s">
        <v>150</v>
      </c>
      <c r="C85" s="12" t="s">
        <v>151</v>
      </c>
      <c r="D85" s="31">
        <f t="shared" si="3"/>
        <v>44365308</v>
      </c>
      <c r="E85" s="24">
        <v>0</v>
      </c>
      <c r="F85" s="24">
        <v>18329068</v>
      </c>
      <c r="G85" s="24">
        <v>26036240</v>
      </c>
      <c r="H85" s="31">
        <v>0</v>
      </c>
      <c r="I85" s="29"/>
    </row>
    <row r="86" spans="1:9" x14ac:dyDescent="0.2">
      <c r="A86" s="45">
        <v>77</v>
      </c>
      <c r="B86" s="6" t="s">
        <v>152</v>
      </c>
      <c r="C86" s="10" t="s">
        <v>153</v>
      </c>
      <c r="D86" s="31">
        <f t="shared" si="3"/>
        <v>271806605</v>
      </c>
      <c r="E86" s="24">
        <v>10542655</v>
      </c>
      <c r="F86" s="24">
        <v>109250195</v>
      </c>
      <c r="G86" s="24">
        <v>152013755</v>
      </c>
      <c r="H86" s="31">
        <v>0</v>
      </c>
      <c r="I86" s="29"/>
    </row>
    <row r="87" spans="1:9" x14ac:dyDescent="0.2">
      <c r="A87" s="45">
        <v>78</v>
      </c>
      <c r="B87" s="11" t="s">
        <v>154</v>
      </c>
      <c r="C87" s="12" t="s">
        <v>155</v>
      </c>
      <c r="D87" s="31">
        <f t="shared" si="3"/>
        <v>47429142</v>
      </c>
      <c r="E87" s="24">
        <v>0</v>
      </c>
      <c r="F87" s="24">
        <v>14589325</v>
      </c>
      <c r="G87" s="24">
        <v>32839817</v>
      </c>
      <c r="H87" s="31">
        <v>0</v>
      </c>
      <c r="I87" s="29"/>
    </row>
    <row r="88" spans="1:9" x14ac:dyDescent="0.2">
      <c r="A88" s="45">
        <v>79</v>
      </c>
      <c r="B88" s="6" t="s">
        <v>156</v>
      </c>
      <c r="C88" s="10" t="s">
        <v>157</v>
      </c>
      <c r="D88" s="31">
        <f t="shared" si="3"/>
        <v>186586216</v>
      </c>
      <c r="E88" s="24">
        <v>0</v>
      </c>
      <c r="F88" s="24">
        <v>65336230</v>
      </c>
      <c r="G88" s="24">
        <v>121249986</v>
      </c>
      <c r="H88" s="31">
        <v>0</v>
      </c>
      <c r="I88" s="29"/>
    </row>
    <row r="89" spans="1:9" x14ac:dyDescent="0.2">
      <c r="A89" s="45">
        <v>80</v>
      </c>
      <c r="B89" s="11" t="s">
        <v>158</v>
      </c>
      <c r="C89" s="12" t="s">
        <v>159</v>
      </c>
      <c r="D89" s="31">
        <f t="shared" si="3"/>
        <v>51161270</v>
      </c>
      <c r="E89" s="24">
        <v>51161270</v>
      </c>
      <c r="F89" s="24">
        <v>0</v>
      </c>
      <c r="G89" s="24">
        <v>0</v>
      </c>
      <c r="H89" s="31">
        <v>0</v>
      </c>
      <c r="I89" s="29"/>
    </row>
    <row r="90" spans="1:9" x14ac:dyDescent="0.2">
      <c r="A90" s="45">
        <v>81</v>
      </c>
      <c r="B90" s="9" t="s">
        <v>160</v>
      </c>
      <c r="C90" s="10" t="s">
        <v>161</v>
      </c>
      <c r="D90" s="31">
        <f t="shared" si="3"/>
        <v>0</v>
      </c>
      <c r="E90" s="24">
        <v>0</v>
      </c>
      <c r="F90" s="24">
        <v>0</v>
      </c>
      <c r="G90" s="24">
        <v>0</v>
      </c>
      <c r="H90" s="31">
        <v>0</v>
      </c>
      <c r="I90" s="29"/>
    </row>
    <row r="91" spans="1:9" ht="24" x14ac:dyDescent="0.2">
      <c r="A91" s="213">
        <v>82</v>
      </c>
      <c r="B91" s="216" t="s">
        <v>162</v>
      </c>
      <c r="C91" s="138" t="s">
        <v>388</v>
      </c>
      <c r="D91" s="31">
        <f t="shared" si="3"/>
        <v>16937499</v>
      </c>
      <c r="E91" s="139">
        <f>E92+E93</f>
        <v>7858907</v>
      </c>
      <c r="F91" s="139">
        <f t="shared" ref="F91" si="4">F92+F93</f>
        <v>2670892</v>
      </c>
      <c r="G91" s="139">
        <v>6407700</v>
      </c>
      <c r="H91" s="31">
        <v>0</v>
      </c>
      <c r="I91" s="29"/>
    </row>
    <row r="92" spans="1:9" ht="24" x14ac:dyDescent="0.2">
      <c r="A92" s="214"/>
      <c r="B92" s="217"/>
      <c r="C92" s="10" t="s">
        <v>386</v>
      </c>
      <c r="D92" s="31">
        <f t="shared" si="3"/>
        <v>9078592</v>
      </c>
      <c r="E92" s="24">
        <v>0</v>
      </c>
      <c r="F92" s="24">
        <v>2670892</v>
      </c>
      <c r="G92" s="24">
        <f>G91</f>
        <v>6407700</v>
      </c>
      <c r="H92" s="31">
        <v>0</v>
      </c>
      <c r="I92" s="29"/>
    </row>
    <row r="93" spans="1:9" ht="24" x14ac:dyDescent="0.2">
      <c r="A93" s="215"/>
      <c r="B93" s="218"/>
      <c r="C93" s="10" t="s">
        <v>387</v>
      </c>
      <c r="D93" s="31">
        <f t="shared" si="3"/>
        <v>7858907</v>
      </c>
      <c r="E93" s="24">
        <v>7858907</v>
      </c>
      <c r="F93" s="24">
        <v>0</v>
      </c>
      <c r="G93" s="24">
        <v>0</v>
      </c>
      <c r="H93" s="31">
        <v>0</v>
      </c>
      <c r="I93" s="29"/>
    </row>
    <row r="94" spans="1:9" ht="24" x14ac:dyDescent="0.2">
      <c r="A94" s="45">
        <v>83</v>
      </c>
      <c r="B94" s="9" t="s">
        <v>164</v>
      </c>
      <c r="C94" s="7" t="s">
        <v>165</v>
      </c>
      <c r="D94" s="31">
        <f t="shared" si="3"/>
        <v>1761848</v>
      </c>
      <c r="E94" s="24">
        <v>1761848</v>
      </c>
      <c r="F94" s="24">
        <v>0</v>
      </c>
      <c r="G94" s="24">
        <v>0</v>
      </c>
      <c r="H94" s="31">
        <v>0</v>
      </c>
      <c r="I94" s="29"/>
    </row>
    <row r="95" spans="1:9" x14ac:dyDescent="0.2">
      <c r="A95" s="45">
        <v>84</v>
      </c>
      <c r="B95" s="9" t="s">
        <v>166</v>
      </c>
      <c r="C95" s="12" t="s">
        <v>167</v>
      </c>
      <c r="D95" s="31">
        <f t="shared" si="3"/>
        <v>9637963</v>
      </c>
      <c r="E95" s="24">
        <v>0</v>
      </c>
      <c r="F95" s="24">
        <v>3158272</v>
      </c>
      <c r="G95" s="24">
        <v>6479691</v>
      </c>
      <c r="H95" s="31">
        <v>0</v>
      </c>
      <c r="I95" s="29"/>
    </row>
    <row r="96" spans="1:9" x14ac:dyDescent="0.2">
      <c r="A96" s="45">
        <v>85</v>
      </c>
      <c r="B96" s="66" t="s">
        <v>168</v>
      </c>
      <c r="C96" s="10" t="s">
        <v>169</v>
      </c>
      <c r="D96" s="31">
        <f t="shared" si="3"/>
        <v>36283730</v>
      </c>
      <c r="E96" s="24">
        <v>0</v>
      </c>
      <c r="F96" s="24">
        <v>13438014</v>
      </c>
      <c r="G96" s="24">
        <v>22845716</v>
      </c>
      <c r="H96" s="31">
        <v>0</v>
      </c>
      <c r="I96" s="29"/>
    </row>
    <row r="97" spans="1:9" x14ac:dyDescent="0.2">
      <c r="A97" s="45">
        <v>86</v>
      </c>
      <c r="B97" s="9" t="s">
        <v>170</v>
      </c>
      <c r="C97" s="7" t="s">
        <v>171</v>
      </c>
      <c r="D97" s="31">
        <f t="shared" si="3"/>
        <v>38353240</v>
      </c>
      <c r="E97" s="24">
        <v>0</v>
      </c>
      <c r="F97" s="24">
        <v>17104974</v>
      </c>
      <c r="G97" s="24">
        <v>21248266</v>
      </c>
      <c r="H97" s="31">
        <v>0</v>
      </c>
      <c r="I97" s="29"/>
    </row>
    <row r="98" spans="1:9" x14ac:dyDescent="0.2">
      <c r="A98" s="45">
        <v>87</v>
      </c>
      <c r="B98" s="66" t="s">
        <v>172</v>
      </c>
      <c r="C98" s="10" t="s">
        <v>173</v>
      </c>
      <c r="D98" s="31">
        <f t="shared" si="3"/>
        <v>39022153</v>
      </c>
      <c r="E98" s="24">
        <v>0</v>
      </c>
      <c r="F98" s="24">
        <v>16664207</v>
      </c>
      <c r="G98" s="24">
        <v>22357946</v>
      </c>
      <c r="H98" s="31">
        <v>0</v>
      </c>
      <c r="I98" s="29"/>
    </row>
    <row r="99" spans="1:9" x14ac:dyDescent="0.2">
      <c r="A99" s="45">
        <v>88</v>
      </c>
      <c r="B99" s="66" t="s">
        <v>174</v>
      </c>
      <c r="C99" s="10" t="s">
        <v>175</v>
      </c>
      <c r="D99" s="31">
        <f t="shared" si="3"/>
        <v>99543284</v>
      </c>
      <c r="E99" s="24">
        <v>0</v>
      </c>
      <c r="F99" s="24">
        <v>40920662</v>
      </c>
      <c r="G99" s="24">
        <v>58622622</v>
      </c>
      <c r="H99" s="31">
        <v>0</v>
      </c>
      <c r="I99" s="29"/>
    </row>
    <row r="100" spans="1:9" ht="13.5" customHeight="1" x14ac:dyDescent="0.2">
      <c r="A100" s="45">
        <v>89</v>
      </c>
      <c r="B100" s="9" t="s">
        <v>176</v>
      </c>
      <c r="C100" s="12" t="s">
        <v>177</v>
      </c>
      <c r="D100" s="31">
        <f t="shared" si="3"/>
        <v>42301413</v>
      </c>
      <c r="E100" s="24">
        <v>0</v>
      </c>
      <c r="F100" s="24">
        <v>16158422</v>
      </c>
      <c r="G100" s="24">
        <v>26142991</v>
      </c>
      <c r="H100" s="31">
        <v>0</v>
      </c>
      <c r="I100" s="29"/>
    </row>
    <row r="101" spans="1:9" ht="14.25" customHeight="1" x14ac:dyDescent="0.2">
      <c r="A101" s="45">
        <v>90</v>
      </c>
      <c r="B101" s="9" t="s">
        <v>178</v>
      </c>
      <c r="C101" s="7" t="s">
        <v>179</v>
      </c>
      <c r="D101" s="31">
        <f t="shared" si="3"/>
        <v>52849423</v>
      </c>
      <c r="E101" s="24">
        <v>0</v>
      </c>
      <c r="F101" s="24">
        <v>20855647</v>
      </c>
      <c r="G101" s="24">
        <v>31993776</v>
      </c>
      <c r="H101" s="31">
        <v>0</v>
      </c>
      <c r="I101" s="29"/>
    </row>
    <row r="102" spans="1:9" x14ac:dyDescent="0.2">
      <c r="A102" s="45">
        <v>91</v>
      </c>
      <c r="B102" s="6" t="s">
        <v>180</v>
      </c>
      <c r="C102" s="7" t="s">
        <v>181</v>
      </c>
      <c r="D102" s="31">
        <f t="shared" si="3"/>
        <v>110255731</v>
      </c>
      <c r="E102" s="24">
        <v>0</v>
      </c>
      <c r="F102" s="24">
        <v>46539309</v>
      </c>
      <c r="G102" s="24">
        <v>63716422</v>
      </c>
      <c r="H102" s="31">
        <v>0</v>
      </c>
      <c r="I102" s="29"/>
    </row>
    <row r="103" spans="1:9" x14ac:dyDescent="0.2">
      <c r="A103" s="45">
        <v>92</v>
      </c>
      <c r="B103" s="6" t="s">
        <v>182</v>
      </c>
      <c r="C103" s="7" t="s">
        <v>183</v>
      </c>
      <c r="D103" s="31">
        <f t="shared" si="3"/>
        <v>86282200</v>
      </c>
      <c r="E103" s="24">
        <v>0</v>
      </c>
      <c r="F103" s="24">
        <v>32123607</v>
      </c>
      <c r="G103" s="24">
        <v>54158593</v>
      </c>
      <c r="H103" s="31">
        <v>0</v>
      </c>
      <c r="I103" s="29"/>
    </row>
    <row r="104" spans="1:9" x14ac:dyDescent="0.2">
      <c r="A104" s="45">
        <v>93</v>
      </c>
      <c r="B104" s="66" t="s">
        <v>184</v>
      </c>
      <c r="C104" s="10" t="s">
        <v>185</v>
      </c>
      <c r="D104" s="31">
        <f t="shared" si="3"/>
        <v>33495622</v>
      </c>
      <c r="E104" s="24">
        <v>0</v>
      </c>
      <c r="F104" s="24">
        <v>14246138</v>
      </c>
      <c r="G104" s="24">
        <v>19249484</v>
      </c>
      <c r="H104" s="31">
        <v>0</v>
      </c>
      <c r="I104" s="29"/>
    </row>
    <row r="105" spans="1:9" x14ac:dyDescent="0.2">
      <c r="A105" s="45">
        <v>94</v>
      </c>
      <c r="B105" s="11" t="s">
        <v>186</v>
      </c>
      <c r="C105" s="12" t="s">
        <v>187</v>
      </c>
      <c r="D105" s="31">
        <f t="shared" si="3"/>
        <v>45688659</v>
      </c>
      <c r="E105" s="24">
        <v>0</v>
      </c>
      <c r="F105" s="24">
        <v>13956351</v>
      </c>
      <c r="G105" s="24">
        <v>31732308</v>
      </c>
      <c r="H105" s="31">
        <v>0</v>
      </c>
      <c r="I105" s="29"/>
    </row>
    <row r="106" spans="1:9" x14ac:dyDescent="0.2">
      <c r="A106" s="45">
        <v>95</v>
      </c>
      <c r="B106" s="6" t="s">
        <v>188</v>
      </c>
      <c r="C106" s="7" t="s">
        <v>189</v>
      </c>
      <c r="D106" s="31">
        <f t="shared" si="3"/>
        <v>50136684</v>
      </c>
      <c r="E106" s="24">
        <v>0</v>
      </c>
      <c r="F106" s="24">
        <v>20655573</v>
      </c>
      <c r="G106" s="24">
        <v>29481111</v>
      </c>
      <c r="H106" s="31">
        <v>0</v>
      </c>
      <c r="I106" s="29"/>
    </row>
    <row r="107" spans="1:9" x14ac:dyDescent="0.2">
      <c r="A107" s="45">
        <v>96</v>
      </c>
      <c r="B107" s="9" t="s">
        <v>190</v>
      </c>
      <c r="C107" s="7" t="s">
        <v>191</v>
      </c>
      <c r="D107" s="31">
        <f t="shared" si="3"/>
        <v>55581064</v>
      </c>
      <c r="E107" s="24">
        <v>4209559</v>
      </c>
      <c r="F107" s="24">
        <v>16693304</v>
      </c>
      <c r="G107" s="24">
        <v>34678201</v>
      </c>
      <c r="H107" s="31">
        <v>0</v>
      </c>
      <c r="I107" s="29"/>
    </row>
    <row r="108" spans="1:9" x14ac:dyDescent="0.2">
      <c r="A108" s="45">
        <v>97</v>
      </c>
      <c r="B108" s="66" t="s">
        <v>192</v>
      </c>
      <c r="C108" s="10" t="s">
        <v>193</v>
      </c>
      <c r="D108" s="31">
        <f t="shared" si="3"/>
        <v>38499639</v>
      </c>
      <c r="E108" s="24">
        <v>0</v>
      </c>
      <c r="F108" s="24">
        <v>14906270</v>
      </c>
      <c r="G108" s="24">
        <v>23593369</v>
      </c>
      <c r="H108" s="31">
        <v>0</v>
      </c>
      <c r="I108" s="29"/>
    </row>
    <row r="109" spans="1:9" x14ac:dyDescent="0.2">
      <c r="A109" s="45">
        <v>98</v>
      </c>
      <c r="B109" s="66" t="s">
        <v>194</v>
      </c>
      <c r="C109" s="10" t="s">
        <v>195</v>
      </c>
      <c r="D109" s="31">
        <f t="shared" si="3"/>
        <v>51751741</v>
      </c>
      <c r="E109" s="24">
        <v>0</v>
      </c>
      <c r="F109" s="24">
        <v>16999549</v>
      </c>
      <c r="G109" s="24">
        <v>34752192</v>
      </c>
      <c r="H109" s="31">
        <v>0</v>
      </c>
      <c r="I109" s="29"/>
    </row>
    <row r="110" spans="1:9" x14ac:dyDescent="0.2">
      <c r="A110" s="45">
        <v>99</v>
      </c>
      <c r="B110" s="6" t="s">
        <v>196</v>
      </c>
      <c r="C110" s="7" t="s">
        <v>197</v>
      </c>
      <c r="D110" s="31">
        <f t="shared" si="3"/>
        <v>94302113</v>
      </c>
      <c r="E110" s="24">
        <v>0</v>
      </c>
      <c r="F110" s="24">
        <v>35457872</v>
      </c>
      <c r="G110" s="24">
        <v>58844241</v>
      </c>
      <c r="H110" s="31">
        <v>0</v>
      </c>
      <c r="I110" s="29"/>
    </row>
    <row r="111" spans="1:9" x14ac:dyDescent="0.2">
      <c r="A111" s="45">
        <v>100</v>
      </c>
      <c r="B111" s="9" t="s">
        <v>198</v>
      </c>
      <c r="C111" s="7" t="s">
        <v>199</v>
      </c>
      <c r="D111" s="31">
        <f t="shared" si="3"/>
        <v>40146290</v>
      </c>
      <c r="E111" s="24">
        <v>0</v>
      </c>
      <c r="F111" s="24">
        <v>13741590</v>
      </c>
      <c r="G111" s="24">
        <v>26404700</v>
      </c>
      <c r="H111" s="31">
        <v>0</v>
      </c>
      <c r="I111" s="29"/>
    </row>
    <row r="112" spans="1:9" x14ac:dyDescent="0.2">
      <c r="A112" s="45">
        <v>101</v>
      </c>
      <c r="B112" s="6" t="s">
        <v>200</v>
      </c>
      <c r="C112" s="10" t="s">
        <v>201</v>
      </c>
      <c r="D112" s="31">
        <f t="shared" si="3"/>
        <v>0</v>
      </c>
      <c r="E112" s="24">
        <v>0</v>
      </c>
      <c r="F112" s="24">
        <v>0</v>
      </c>
      <c r="G112" s="24">
        <v>0</v>
      </c>
      <c r="H112" s="31">
        <v>0</v>
      </c>
      <c r="I112" s="29"/>
    </row>
    <row r="113" spans="1:9" x14ac:dyDescent="0.2">
      <c r="A113" s="45">
        <v>102</v>
      </c>
      <c r="B113" s="6" t="s">
        <v>202</v>
      </c>
      <c r="C113" s="7" t="s">
        <v>203</v>
      </c>
      <c r="D113" s="31">
        <f t="shared" si="3"/>
        <v>0</v>
      </c>
      <c r="E113" s="24">
        <v>0</v>
      </c>
      <c r="F113" s="24">
        <v>0</v>
      </c>
      <c r="G113" s="24">
        <v>0</v>
      </c>
      <c r="H113" s="31">
        <v>0</v>
      </c>
      <c r="I113" s="29"/>
    </row>
    <row r="114" spans="1:9" x14ac:dyDescent="0.2">
      <c r="A114" s="45">
        <v>103</v>
      </c>
      <c r="B114" s="66" t="s">
        <v>204</v>
      </c>
      <c r="C114" s="10" t="s">
        <v>205</v>
      </c>
      <c r="D114" s="31">
        <f t="shared" si="3"/>
        <v>0</v>
      </c>
      <c r="E114" s="24">
        <v>0</v>
      </c>
      <c r="F114" s="24">
        <v>0</v>
      </c>
      <c r="G114" s="24">
        <v>0</v>
      </c>
      <c r="H114" s="31">
        <v>0</v>
      </c>
      <c r="I114" s="29"/>
    </row>
    <row r="115" spans="1:9" x14ac:dyDescent="0.2">
      <c r="A115" s="45">
        <v>104</v>
      </c>
      <c r="B115" s="66" t="s">
        <v>206</v>
      </c>
      <c r="C115" s="10" t="s">
        <v>207</v>
      </c>
      <c r="D115" s="31">
        <f t="shared" si="3"/>
        <v>27497</v>
      </c>
      <c r="E115" s="24">
        <v>27497</v>
      </c>
      <c r="F115" s="24">
        <v>0</v>
      </c>
      <c r="G115" s="24">
        <v>0</v>
      </c>
      <c r="H115" s="31">
        <v>0</v>
      </c>
      <c r="I115" s="29"/>
    </row>
    <row r="116" spans="1:9" x14ac:dyDescent="0.2">
      <c r="A116" s="45">
        <v>105</v>
      </c>
      <c r="B116" s="66" t="s">
        <v>208</v>
      </c>
      <c r="C116" s="10" t="s">
        <v>209</v>
      </c>
      <c r="D116" s="31">
        <f t="shared" si="3"/>
        <v>0</v>
      </c>
      <c r="E116" s="24">
        <v>0</v>
      </c>
      <c r="F116" s="24">
        <v>0</v>
      </c>
      <c r="G116" s="24">
        <v>0</v>
      </c>
      <c r="H116" s="31">
        <v>0</v>
      </c>
      <c r="I116" s="29"/>
    </row>
    <row r="117" spans="1:9" ht="24" x14ac:dyDescent="0.2">
      <c r="A117" s="45">
        <v>106</v>
      </c>
      <c r="B117" s="66" t="s">
        <v>210</v>
      </c>
      <c r="C117" s="10" t="s">
        <v>211</v>
      </c>
      <c r="D117" s="31">
        <f t="shared" si="3"/>
        <v>0</v>
      </c>
      <c r="E117" s="24">
        <v>0</v>
      </c>
      <c r="F117" s="24">
        <v>0</v>
      </c>
      <c r="G117" s="24">
        <v>0</v>
      </c>
      <c r="H117" s="31">
        <v>0</v>
      </c>
      <c r="I117" s="29"/>
    </row>
    <row r="118" spans="1:9" x14ac:dyDescent="0.2">
      <c r="A118" s="45">
        <v>107</v>
      </c>
      <c r="B118" s="66" t="s">
        <v>212</v>
      </c>
      <c r="C118" s="10" t="s">
        <v>213</v>
      </c>
      <c r="D118" s="31">
        <f t="shared" si="3"/>
        <v>0</v>
      </c>
      <c r="E118" s="24">
        <v>0</v>
      </c>
      <c r="F118" s="24">
        <v>0</v>
      </c>
      <c r="G118" s="24">
        <v>0</v>
      </c>
      <c r="H118" s="31">
        <v>0</v>
      </c>
      <c r="I118" s="29"/>
    </row>
    <row r="119" spans="1:9" x14ac:dyDescent="0.2">
      <c r="A119" s="45">
        <v>108</v>
      </c>
      <c r="B119" s="66" t="s">
        <v>214</v>
      </c>
      <c r="C119" s="10" t="s">
        <v>215</v>
      </c>
      <c r="D119" s="31">
        <f t="shared" si="3"/>
        <v>0</v>
      </c>
      <c r="E119" s="24">
        <v>0</v>
      </c>
      <c r="F119" s="24">
        <v>0</v>
      </c>
      <c r="G119" s="24">
        <v>0</v>
      </c>
      <c r="H119" s="31">
        <v>0</v>
      </c>
      <c r="I119" s="29"/>
    </row>
    <row r="120" spans="1:9" ht="12" customHeight="1" x14ac:dyDescent="0.2">
      <c r="A120" s="45">
        <v>109</v>
      </c>
      <c r="B120" s="15" t="s">
        <v>216</v>
      </c>
      <c r="C120" s="16" t="s">
        <v>217</v>
      </c>
      <c r="D120" s="31">
        <f t="shared" si="3"/>
        <v>0</v>
      </c>
      <c r="E120" s="24">
        <v>0</v>
      </c>
      <c r="F120" s="24">
        <v>0</v>
      </c>
      <c r="G120" s="24">
        <v>0</v>
      </c>
      <c r="H120" s="31">
        <v>0</v>
      </c>
      <c r="I120" s="29"/>
    </row>
    <row r="121" spans="1:9" x14ac:dyDescent="0.2">
      <c r="A121" s="45">
        <v>110</v>
      </c>
      <c r="B121" s="15" t="s">
        <v>389</v>
      </c>
      <c r="C121" s="16" t="s">
        <v>321</v>
      </c>
      <c r="D121" s="31">
        <f t="shared" si="3"/>
        <v>0</v>
      </c>
      <c r="E121" s="24">
        <v>0</v>
      </c>
      <c r="F121" s="24">
        <v>0</v>
      </c>
      <c r="G121" s="24">
        <v>0</v>
      </c>
      <c r="H121" s="31">
        <v>0</v>
      </c>
      <c r="I121" s="29"/>
    </row>
    <row r="122" spans="1:9" x14ac:dyDescent="0.2">
      <c r="A122" s="45">
        <v>111</v>
      </c>
      <c r="B122" s="9" t="s">
        <v>218</v>
      </c>
      <c r="C122" s="7" t="s">
        <v>219</v>
      </c>
      <c r="D122" s="31">
        <f t="shared" si="3"/>
        <v>0</v>
      </c>
      <c r="E122" s="24">
        <v>0</v>
      </c>
      <c r="F122" s="24">
        <v>0</v>
      </c>
      <c r="G122" s="24">
        <v>0</v>
      </c>
      <c r="H122" s="31">
        <v>0</v>
      </c>
      <c r="I122" s="29"/>
    </row>
    <row r="123" spans="1:9" x14ac:dyDescent="0.2">
      <c r="A123" s="45">
        <v>112</v>
      </c>
      <c r="B123" s="66" t="s">
        <v>220</v>
      </c>
      <c r="C123" s="10" t="s">
        <v>221</v>
      </c>
      <c r="D123" s="31">
        <f t="shared" si="3"/>
        <v>25909</v>
      </c>
      <c r="E123" s="24">
        <v>25909</v>
      </c>
      <c r="F123" s="24">
        <v>0</v>
      </c>
      <c r="G123" s="24">
        <v>0</v>
      </c>
      <c r="H123" s="31">
        <v>0</v>
      </c>
      <c r="I123" s="29"/>
    </row>
    <row r="124" spans="1:9" x14ac:dyDescent="0.2">
      <c r="A124" s="45">
        <v>113</v>
      </c>
      <c r="B124" s="6" t="s">
        <v>222</v>
      </c>
      <c r="C124" s="17" t="s">
        <v>223</v>
      </c>
      <c r="D124" s="31">
        <f t="shared" si="3"/>
        <v>0</v>
      </c>
      <c r="E124" s="24">
        <v>0</v>
      </c>
      <c r="F124" s="24">
        <v>0</v>
      </c>
      <c r="G124" s="24">
        <v>0</v>
      </c>
      <c r="H124" s="31">
        <v>0</v>
      </c>
      <c r="I124" s="29"/>
    </row>
    <row r="125" spans="1:9" ht="24" x14ac:dyDescent="0.2">
      <c r="A125" s="45">
        <v>114</v>
      </c>
      <c r="B125" s="66" t="s">
        <v>224</v>
      </c>
      <c r="C125" s="10" t="s">
        <v>225</v>
      </c>
      <c r="D125" s="31">
        <f t="shared" si="3"/>
        <v>0</v>
      </c>
      <c r="E125" s="24">
        <v>0</v>
      </c>
      <c r="F125" s="24">
        <v>0</v>
      </c>
      <c r="G125" s="24">
        <v>0</v>
      </c>
      <c r="H125" s="31">
        <v>0</v>
      </c>
      <c r="I125" s="29"/>
    </row>
    <row r="126" spans="1:9" ht="13.5" customHeight="1" x14ac:dyDescent="0.2">
      <c r="A126" s="45">
        <v>115</v>
      </c>
      <c r="B126" s="66" t="s">
        <v>226</v>
      </c>
      <c r="C126" s="10" t="s">
        <v>227</v>
      </c>
      <c r="D126" s="31">
        <f t="shared" si="3"/>
        <v>0</v>
      </c>
      <c r="E126" s="24">
        <v>0</v>
      </c>
      <c r="F126" s="24">
        <v>0</v>
      </c>
      <c r="G126" s="24">
        <v>0</v>
      </c>
      <c r="H126" s="31">
        <v>0</v>
      </c>
      <c r="I126" s="29"/>
    </row>
    <row r="127" spans="1:9" x14ac:dyDescent="0.2">
      <c r="A127" s="45">
        <v>116</v>
      </c>
      <c r="B127" s="9" t="s">
        <v>228</v>
      </c>
      <c r="C127" s="10" t="s">
        <v>229</v>
      </c>
      <c r="D127" s="31">
        <f t="shared" si="3"/>
        <v>82664</v>
      </c>
      <c r="E127" s="24">
        <v>82664</v>
      </c>
      <c r="F127" s="24">
        <v>0</v>
      </c>
      <c r="G127" s="24">
        <v>0</v>
      </c>
      <c r="H127" s="31">
        <v>0</v>
      </c>
      <c r="I127" s="29"/>
    </row>
    <row r="128" spans="1:9" x14ac:dyDescent="0.2">
      <c r="A128" s="45">
        <v>117</v>
      </c>
      <c r="B128" s="9" t="s">
        <v>230</v>
      </c>
      <c r="C128" s="10" t="s">
        <v>231</v>
      </c>
      <c r="D128" s="31">
        <f t="shared" si="3"/>
        <v>0</v>
      </c>
      <c r="E128" s="24">
        <v>0</v>
      </c>
      <c r="F128" s="24">
        <v>0</v>
      </c>
      <c r="G128" s="24">
        <v>0</v>
      </c>
      <c r="H128" s="31">
        <v>0</v>
      </c>
      <c r="I128" s="29"/>
    </row>
    <row r="129" spans="1:9" x14ac:dyDescent="0.2">
      <c r="A129" s="45">
        <v>118</v>
      </c>
      <c r="B129" s="9" t="s">
        <v>232</v>
      </c>
      <c r="C129" s="10" t="s">
        <v>233</v>
      </c>
      <c r="D129" s="31">
        <f t="shared" si="3"/>
        <v>0</v>
      </c>
      <c r="E129" s="24">
        <v>0</v>
      </c>
      <c r="F129" s="24">
        <v>0</v>
      </c>
      <c r="G129" s="24">
        <v>0</v>
      </c>
      <c r="H129" s="31">
        <v>0</v>
      </c>
      <c r="I129" s="29"/>
    </row>
    <row r="130" spans="1:9" ht="12.75" customHeight="1" x14ac:dyDescent="0.2">
      <c r="A130" s="45">
        <v>119</v>
      </c>
      <c r="B130" s="6" t="s">
        <v>234</v>
      </c>
      <c r="C130" s="7" t="s">
        <v>235</v>
      </c>
      <c r="D130" s="31">
        <f t="shared" si="3"/>
        <v>0</v>
      </c>
      <c r="E130" s="24">
        <v>0</v>
      </c>
      <c r="F130" s="24">
        <v>0</v>
      </c>
      <c r="G130" s="24">
        <v>0</v>
      </c>
      <c r="H130" s="31">
        <v>0</v>
      </c>
      <c r="I130" s="29"/>
    </row>
    <row r="131" spans="1:9" x14ac:dyDescent="0.2">
      <c r="A131" s="45">
        <v>120</v>
      </c>
      <c r="B131" s="9" t="s">
        <v>236</v>
      </c>
      <c r="C131" s="7" t="s">
        <v>237</v>
      </c>
      <c r="D131" s="31">
        <f t="shared" si="3"/>
        <v>0</v>
      </c>
      <c r="E131" s="24">
        <v>0</v>
      </c>
      <c r="F131" s="24">
        <v>0</v>
      </c>
      <c r="G131" s="24">
        <v>0</v>
      </c>
      <c r="H131" s="31">
        <v>0</v>
      </c>
      <c r="I131" s="29"/>
    </row>
    <row r="132" spans="1:9" x14ac:dyDescent="0.2">
      <c r="A132" s="45">
        <v>121</v>
      </c>
      <c r="B132" s="66" t="s">
        <v>238</v>
      </c>
      <c r="C132" s="10" t="s">
        <v>239</v>
      </c>
      <c r="D132" s="31">
        <f t="shared" si="3"/>
        <v>0</v>
      </c>
      <c r="E132" s="24">
        <v>0</v>
      </c>
      <c r="F132" s="24">
        <v>0</v>
      </c>
      <c r="G132" s="24">
        <v>0</v>
      </c>
      <c r="H132" s="31">
        <v>0</v>
      </c>
      <c r="I132" s="29"/>
    </row>
    <row r="133" spans="1:9" x14ac:dyDescent="0.2">
      <c r="A133" s="45">
        <v>122</v>
      </c>
      <c r="B133" s="66" t="s">
        <v>240</v>
      </c>
      <c r="C133" s="10" t="s">
        <v>241</v>
      </c>
      <c r="D133" s="31">
        <f t="shared" si="3"/>
        <v>0</v>
      </c>
      <c r="E133" s="24">
        <v>0</v>
      </c>
      <c r="F133" s="24">
        <v>0</v>
      </c>
      <c r="G133" s="24">
        <v>0</v>
      </c>
      <c r="H133" s="31">
        <v>0</v>
      </c>
      <c r="I133" s="29"/>
    </row>
    <row r="134" spans="1:9" x14ac:dyDescent="0.2">
      <c r="A134" s="45">
        <v>123</v>
      </c>
      <c r="B134" s="66" t="s">
        <v>242</v>
      </c>
      <c r="C134" s="10" t="s">
        <v>322</v>
      </c>
      <c r="D134" s="31">
        <f t="shared" si="3"/>
        <v>0</v>
      </c>
      <c r="E134" s="24">
        <v>0</v>
      </c>
      <c r="F134" s="24">
        <v>0</v>
      </c>
      <c r="G134" s="24">
        <v>0</v>
      </c>
      <c r="H134" s="31">
        <v>0</v>
      </c>
      <c r="I134" s="29"/>
    </row>
    <row r="135" spans="1:9" x14ac:dyDescent="0.2">
      <c r="A135" s="45">
        <v>124</v>
      </c>
      <c r="B135" s="66" t="s">
        <v>243</v>
      </c>
      <c r="C135" s="10" t="s">
        <v>244</v>
      </c>
      <c r="D135" s="31">
        <f t="shared" si="3"/>
        <v>0</v>
      </c>
      <c r="E135" s="24">
        <v>0</v>
      </c>
      <c r="F135" s="24">
        <v>0</v>
      </c>
      <c r="G135" s="24">
        <v>0</v>
      </c>
      <c r="H135" s="31">
        <v>0</v>
      </c>
      <c r="I135" s="29"/>
    </row>
    <row r="136" spans="1:9" ht="21.75" customHeight="1" x14ac:dyDescent="0.2">
      <c r="A136" s="45">
        <v>125</v>
      </c>
      <c r="B136" s="66" t="s">
        <v>245</v>
      </c>
      <c r="C136" s="10" t="s">
        <v>246</v>
      </c>
      <c r="D136" s="31">
        <f t="shared" si="3"/>
        <v>0</v>
      </c>
      <c r="E136" s="24">
        <v>0</v>
      </c>
      <c r="F136" s="24">
        <v>0</v>
      </c>
      <c r="G136" s="24">
        <v>0</v>
      </c>
      <c r="H136" s="31">
        <v>0</v>
      </c>
      <c r="I136" s="29"/>
    </row>
    <row r="137" spans="1:9" x14ac:dyDescent="0.2">
      <c r="A137" s="45">
        <v>126</v>
      </c>
      <c r="B137" s="6" t="s">
        <v>247</v>
      </c>
      <c r="C137" s="7" t="s">
        <v>248</v>
      </c>
      <c r="D137" s="31">
        <f>ROUND(E137+F137+G137+H137,0)</f>
        <v>4997601</v>
      </c>
      <c r="E137" s="24">
        <v>4997601</v>
      </c>
      <c r="F137" s="24">
        <v>0</v>
      </c>
      <c r="G137" s="24">
        <v>0</v>
      </c>
      <c r="H137" s="31">
        <v>0</v>
      </c>
      <c r="I137" s="29"/>
    </row>
    <row r="138" spans="1:9" x14ac:dyDescent="0.2">
      <c r="A138" s="45">
        <v>127</v>
      </c>
      <c r="B138" s="66" t="s">
        <v>249</v>
      </c>
      <c r="C138" s="10" t="s">
        <v>250</v>
      </c>
      <c r="D138" s="31">
        <f t="shared" si="3"/>
        <v>19553130</v>
      </c>
      <c r="E138" s="24">
        <v>19553130</v>
      </c>
      <c r="F138" s="24">
        <v>0</v>
      </c>
      <c r="G138" s="24">
        <v>0</v>
      </c>
      <c r="H138" s="31">
        <v>0</v>
      </c>
      <c r="I138" s="29"/>
    </row>
    <row r="139" spans="1:9" x14ac:dyDescent="0.2">
      <c r="A139" s="45">
        <v>128</v>
      </c>
      <c r="B139" s="6" t="s">
        <v>251</v>
      </c>
      <c r="C139" s="10" t="s">
        <v>323</v>
      </c>
      <c r="D139" s="31">
        <f t="shared" si="3"/>
        <v>60478982</v>
      </c>
      <c r="E139" s="24">
        <v>60478982</v>
      </c>
      <c r="F139" s="24">
        <v>0</v>
      </c>
      <c r="G139" s="24">
        <v>0</v>
      </c>
      <c r="H139" s="31">
        <v>0</v>
      </c>
      <c r="I139" s="29"/>
    </row>
    <row r="140" spans="1:9" ht="24" customHeight="1" x14ac:dyDescent="0.2">
      <c r="A140" s="45">
        <v>129</v>
      </c>
      <c r="B140" s="11" t="s">
        <v>252</v>
      </c>
      <c r="C140" s="12" t="s">
        <v>253</v>
      </c>
      <c r="D140" s="31">
        <f t="shared" ref="D140:D148" si="5">ROUND(E140+F140+G140+H140,0)</f>
        <v>54041824</v>
      </c>
      <c r="E140" s="24">
        <v>54041824</v>
      </c>
      <c r="F140" s="24">
        <v>0</v>
      </c>
      <c r="G140" s="24">
        <v>0</v>
      </c>
      <c r="H140" s="31">
        <v>0</v>
      </c>
      <c r="I140" s="29"/>
    </row>
    <row r="141" spans="1:9" x14ac:dyDescent="0.2">
      <c r="A141" s="45">
        <v>130</v>
      </c>
      <c r="B141" s="66" t="s">
        <v>254</v>
      </c>
      <c r="C141" s="10" t="s">
        <v>255</v>
      </c>
      <c r="D141" s="31">
        <f t="shared" si="5"/>
        <v>0</v>
      </c>
      <c r="E141" s="24">
        <v>0</v>
      </c>
      <c r="F141" s="24">
        <v>0</v>
      </c>
      <c r="G141" s="24">
        <v>0</v>
      </c>
      <c r="H141" s="31">
        <v>0</v>
      </c>
      <c r="I141" s="29"/>
    </row>
    <row r="142" spans="1:9" x14ac:dyDescent="0.2">
      <c r="A142" s="45">
        <v>131</v>
      </c>
      <c r="B142" s="66" t="s">
        <v>256</v>
      </c>
      <c r="C142" s="10" t="s">
        <v>257</v>
      </c>
      <c r="D142" s="31">
        <f t="shared" si="5"/>
        <v>70206418</v>
      </c>
      <c r="E142" s="24">
        <v>0</v>
      </c>
      <c r="F142" s="24">
        <v>0</v>
      </c>
      <c r="G142" s="24">
        <v>0</v>
      </c>
      <c r="H142" s="31">
        <v>70206418</v>
      </c>
      <c r="I142" s="29"/>
    </row>
    <row r="143" spans="1:9" x14ac:dyDescent="0.2">
      <c r="A143" s="45">
        <v>132</v>
      </c>
      <c r="B143" s="66" t="s">
        <v>258</v>
      </c>
      <c r="C143" s="10" t="s">
        <v>259</v>
      </c>
      <c r="D143" s="31">
        <f t="shared" si="5"/>
        <v>0</v>
      </c>
      <c r="E143" s="24">
        <v>0</v>
      </c>
      <c r="F143" s="24">
        <v>0</v>
      </c>
      <c r="G143" s="24">
        <v>0</v>
      </c>
      <c r="H143" s="31">
        <v>0</v>
      </c>
      <c r="I143" s="29"/>
    </row>
    <row r="144" spans="1:9" ht="13.5" customHeight="1" x14ac:dyDescent="0.2">
      <c r="A144" s="45">
        <v>133</v>
      </c>
      <c r="B144" s="11" t="s">
        <v>260</v>
      </c>
      <c r="C144" s="12" t="s">
        <v>324</v>
      </c>
      <c r="D144" s="31">
        <f t="shared" si="5"/>
        <v>102794606</v>
      </c>
      <c r="E144" s="24">
        <v>0</v>
      </c>
      <c r="F144" s="24">
        <v>35192976</v>
      </c>
      <c r="G144" s="24">
        <v>67601630</v>
      </c>
      <c r="H144" s="31">
        <v>0</v>
      </c>
      <c r="I144" s="29"/>
    </row>
    <row r="145" spans="1:9" x14ac:dyDescent="0.2">
      <c r="A145" s="45">
        <v>134</v>
      </c>
      <c r="B145" s="9" t="s">
        <v>261</v>
      </c>
      <c r="C145" s="12" t="s">
        <v>262</v>
      </c>
      <c r="D145" s="31">
        <f t="shared" si="5"/>
        <v>210282795</v>
      </c>
      <c r="E145" s="24">
        <v>18820441</v>
      </c>
      <c r="F145" s="24">
        <v>62838386</v>
      </c>
      <c r="G145" s="24">
        <v>128623968</v>
      </c>
      <c r="H145" s="31">
        <v>0</v>
      </c>
      <c r="I145" s="29"/>
    </row>
    <row r="146" spans="1:9" x14ac:dyDescent="0.2">
      <c r="A146" s="45">
        <v>135</v>
      </c>
      <c r="B146" s="66" t="s">
        <v>263</v>
      </c>
      <c r="C146" s="10" t="s">
        <v>264</v>
      </c>
      <c r="D146" s="31">
        <f t="shared" si="5"/>
        <v>0</v>
      </c>
      <c r="E146" s="24">
        <v>0</v>
      </c>
      <c r="F146" s="24">
        <v>0</v>
      </c>
      <c r="G146" s="24">
        <v>0</v>
      </c>
      <c r="H146" s="31">
        <v>0</v>
      </c>
      <c r="I146" s="29"/>
    </row>
    <row r="147" spans="1:9" x14ac:dyDescent="0.2">
      <c r="A147" s="45">
        <v>136</v>
      </c>
      <c r="B147" s="6" t="s">
        <v>265</v>
      </c>
      <c r="C147" s="7" t="s">
        <v>266</v>
      </c>
      <c r="D147" s="31">
        <f t="shared" si="5"/>
        <v>33084712</v>
      </c>
      <c r="E147" s="24">
        <v>33084712</v>
      </c>
      <c r="F147" s="24">
        <v>0</v>
      </c>
      <c r="G147" s="24">
        <v>0</v>
      </c>
      <c r="H147" s="31">
        <v>0</v>
      </c>
      <c r="I147" s="29"/>
    </row>
    <row r="148" spans="1:9" ht="10.5" customHeight="1" x14ac:dyDescent="0.2">
      <c r="A148" s="45">
        <v>137</v>
      </c>
      <c r="B148" s="58" t="s">
        <v>267</v>
      </c>
      <c r="C148" s="53" t="s">
        <v>268</v>
      </c>
      <c r="D148" s="31">
        <f t="shared" si="5"/>
        <v>0</v>
      </c>
      <c r="E148" s="24">
        <v>0</v>
      </c>
      <c r="F148" s="24">
        <v>0</v>
      </c>
      <c r="G148" s="24">
        <v>0</v>
      </c>
      <c r="H148" s="31">
        <v>0</v>
      </c>
      <c r="I148" s="29"/>
    </row>
    <row r="151" spans="1:9" x14ac:dyDescent="0.2">
      <c r="D151" s="55"/>
      <c r="E151" s="65"/>
      <c r="F151" s="65"/>
      <c r="G151" s="65"/>
      <c r="H151" s="65"/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1:A93"/>
    <mergeCell ref="B91:B93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</vt:lpstr>
      <vt:lpstr>ДС(пр.7-22)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ФАП(пр.7-22)</vt:lpstr>
      <vt:lpstr>Гемодиализ(пр.7-22)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'Гемодиализ(пр.7-22)'!Заголовки_для_печати</vt:lpstr>
      <vt:lpstr>'ДС(пр.7-22)'!Заголовки_для_печати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'ФАП(пр.7-22)'!Заголовки_для_печати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2022-04-28T12:14:31Z</cp:lastPrinted>
  <dcterms:created xsi:type="dcterms:W3CDTF">2021-01-30T04:26:25Z</dcterms:created>
  <dcterms:modified xsi:type="dcterms:W3CDTF">2022-05-26T09:56:53Z</dcterms:modified>
</cp:coreProperties>
</file>